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3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1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รวมทุกอย่าง 2568\ITA2568\Oit 2568\OIT 2568 ใช้จิง\O12\รายงานแผน\แก้ไข ยื่นอุทร 25 มิ.ย.68\"/>
    </mc:Choice>
  </mc:AlternateContent>
  <xr:revisionPtr revIDLastSave="0" documentId="8_{B676881C-C1D8-4948-B2F3-0A589455AFD6}" xr6:coauthVersionLast="47" xr6:coauthVersionMax="47" xr10:uidLastSave="{00000000-0000-0000-0000-000000000000}"/>
  <bookViews>
    <workbookView xWindow="-120" yWindow="-120" windowWidth="24240" windowHeight="13140" firstSheet="1" activeTab="1" xr2:uid="{00000000-000D-0000-FFFF-FFFF00000000}"/>
  </bookViews>
  <sheets>
    <sheet name="Sheet1" sheetId="1" state="hidden" r:id="rId1"/>
    <sheet name="รายงาน สภ.ทุ่งคอก" sheetId="3" r:id="rId2"/>
  </sheets>
  <definedNames>
    <definedName name="_xlnm.Print_Area" localSheetId="0">Sheet1!$A$1:$J$23</definedName>
    <definedName name="_xlnm.Print_Area" localSheetId="1">'รายงาน สภ.ทุ่งคอก'!$A$1:$G$26</definedName>
    <definedName name="_xlnm.Print_Titles" localSheetId="0">Sheet1!$1:$3</definedName>
    <definedName name="_xlnm.Print_Titles" localSheetId="1">'รายงาน สภ.ทุ่งคอก'!$1:$3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3" l="1"/>
  <c r="F11" i="3"/>
  <c r="F20" i="3"/>
  <c r="F10" i="3"/>
  <c r="F9" i="3"/>
  <c r="F8" i="3"/>
  <c r="G20" i="1" l="1"/>
  <c r="I20" i="1" s="1"/>
  <c r="G53" i="1"/>
  <c r="I53" i="1" s="1"/>
  <c r="I54" i="1" s="1"/>
  <c r="G95" i="1"/>
  <c r="G97" i="1" s="1"/>
  <c r="G18" i="1"/>
  <c r="I18" i="1" s="1"/>
  <c r="G82" i="1"/>
  <c r="G85" i="1" s="1"/>
  <c r="G13" i="1"/>
  <c r="I13" i="1" s="1"/>
  <c r="G12" i="1"/>
  <c r="I12" i="1" s="1"/>
  <c r="I102" i="1"/>
  <c r="I104" i="1" s="1"/>
  <c r="I81" i="1"/>
  <c r="I80" i="1"/>
  <c r="I10" i="1"/>
  <c r="I11" i="1"/>
  <c r="I14" i="1"/>
  <c r="I15" i="1"/>
  <c r="I16" i="1"/>
  <c r="I17" i="1"/>
  <c r="I19" i="1"/>
  <c r="I21" i="1"/>
  <c r="I22" i="1"/>
  <c r="F23" i="1"/>
  <c r="H23" i="1"/>
  <c r="E23" i="1"/>
  <c r="F104" i="1"/>
  <c r="G104" i="1"/>
  <c r="H104" i="1"/>
  <c r="E104" i="1"/>
  <c r="F97" i="1"/>
  <c r="H97" i="1"/>
  <c r="E97" i="1"/>
  <c r="F85" i="1"/>
  <c r="H85" i="1"/>
  <c r="E85" i="1"/>
  <c r="F54" i="1"/>
  <c r="E54" i="1"/>
  <c r="I82" i="1" l="1"/>
  <c r="I85" i="1" s="1"/>
  <c r="G54" i="1"/>
  <c r="I95" i="1"/>
  <c r="I97" i="1" s="1"/>
  <c r="G23" i="1"/>
  <c r="I23" i="1" s="1"/>
  <c r="I9" i="1"/>
</calcChain>
</file>

<file path=xl/sharedStrings.xml><?xml version="1.0" encoding="utf-8"?>
<sst xmlns="http://schemas.openxmlformats.org/spreadsheetml/2006/main" count="161" uniqueCount="81">
  <si>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</si>
  <si>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</si>
  <si>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</si>
  <si>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</si>
  <si>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</si>
  <si>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</si>
  <si>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</si>
  <si>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</si>
  <si>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</si>
  <si>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</si>
  <si>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</si>
  <si>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</si>
  <si>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</si>
  <si>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</si>
  <si>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</si>
  <si>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</si>
  <si>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</si>
  <si>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</si>
  <si>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ยุติธรรมและบริการประชาชน</t>
  </si>
  <si>
    <t>การบังคับใช้กฏหมาย</t>
  </si>
  <si>
    <t>ค่าจ้างเหมาบริการ</t>
  </si>
  <si>
    <t>อื่น ๆ</t>
  </si>
  <si>
    <t>ความไม่สงบในเขตจังหวัดชายแดนใต้</t>
  </si>
  <si>
    <t>และการพัฒนาประเทศ (งบ กอ.รมน.)</t>
  </si>
  <si>
    <t>การกำลังพลและการดำเนินงานของ กกล.ตร.จชต.</t>
  </si>
  <si>
    <t>(งบรายจ่ายอื่น)</t>
  </si>
  <si>
    <t>น้ำมันเชื้อเพลิง</t>
  </si>
  <si>
    <t>โครงการพิทักษ์ประชาชน (ค่าปิดล้อม)</t>
  </si>
  <si>
    <t>โครงการสร้างเครือข่ายการมีส่วนร่วมของประชาชน ฯ</t>
  </si>
  <si>
    <r>
      <t xml:space="preserve">กิจกรรม </t>
    </r>
    <r>
      <rPr>
        <sz val="16"/>
        <rFont val="TH Sarabun New"/>
        <family val="2"/>
      </rPr>
      <t>การบังคับใช้กฏหมายและบริการประชาชน</t>
    </r>
  </si>
  <si>
    <t>วัสดุเชื้อเพลิง (รถยนต์,จยย.)</t>
  </si>
  <si>
    <t>งบปฏิรูประบบงานหน่วย</t>
  </si>
  <si>
    <t>รายงานผลการใช้จ่ายงบประมาณ สถานีตำรวจภูธรยะรม</t>
  </si>
  <si>
    <t xml:space="preserve"> ข้อมูล ณ วันที่ 31 มีนาคม พ.ศ. 2567</t>
  </si>
  <si>
    <r>
      <rPr>
        <b/>
        <sz val="16"/>
        <color rgb="FFFF0000"/>
        <rFont val="TH Sarabun New"/>
        <family val="2"/>
      </rPr>
      <t xml:space="preserve">โครงการ </t>
    </r>
    <r>
      <rPr>
        <sz val="16"/>
        <color rgb="FFFF0000"/>
        <rFont val="TH Sarabun New"/>
        <family val="2"/>
      </rPr>
      <t>ปฏิรูประบบงานตำรวจ</t>
    </r>
  </si>
  <si>
    <r>
      <rPr>
        <b/>
        <sz val="16"/>
        <color rgb="FFFF0000"/>
        <rFont val="TH Sarabun New"/>
        <family val="2"/>
      </rPr>
      <t>กิจกรรม</t>
    </r>
    <r>
      <rPr>
        <sz val="16"/>
        <color rgb="FFFF0000"/>
        <rFont val="TH Sarabun New"/>
        <family val="2"/>
      </rPr>
      <t xml:space="preserve"> </t>
    </r>
    <r>
      <rPr>
        <sz val="14"/>
        <color rgb="FFFF0000"/>
        <rFont val="TH Sarabun New"/>
        <family val="2"/>
      </rPr>
      <t>การปฏิรูประบบงานสอบสวนและ</t>
    </r>
  </si>
  <si>
    <t>โครงการ เพิ่มประสิทธิภาพการควบคุมสถานการณ์</t>
  </si>
  <si>
    <t>กิจกรรม การเพิ่มประสิทธิภาพการควบคุมสถานการณ์</t>
  </si>
  <si>
    <t>โครงการ การรักษาความมั่นคงภายในราชอาณาจักร</t>
  </si>
  <si>
    <t>กิจกรรม งานการรักษาความมั่นคงภายในราชอาณาจักร</t>
  </si>
  <si>
    <t>ทางถนนช่วงเทศกาลสำคัญ</t>
  </si>
  <si>
    <r>
      <t xml:space="preserve">โครงการ </t>
    </r>
    <r>
      <rPr>
        <sz val="16"/>
        <rFont val="TH Sarabun New"/>
        <family val="2"/>
      </rPr>
      <t>รณรงค์ป้องกันและแก้ไขปัญหาบัติเหตุ</t>
    </r>
  </si>
  <si>
    <t>คชจ.ในการส่งหมายเรียกพยาน</t>
  </si>
  <si>
    <t>ค่าตอบแทนพยาน</t>
  </si>
  <si>
    <t>ค่าตอบแทนนักจิตวิทยา</t>
  </si>
  <si>
    <t>ค่าตอบแทนชันสูตรพลิกศพ</t>
  </si>
  <si>
    <t>โครงการ การบังคับใช้กฏหมาย อำนวยความ</t>
  </si>
  <si>
    <t>กิจกรรม การบังคับใช้กฏหมายและบริการประชาชน</t>
  </si>
  <si>
    <t>แนวทางการแก้ไข</t>
  </si>
  <si>
    <t>ปัญหา/อุปสรรค</t>
  </si>
  <si>
    <t>ประจำปีงบประมาณ พ.ศ. 2567 ไตรมาสที่ 2/2567</t>
  </si>
  <si>
    <t>รายงานผลการใช้จ่ายงบประมาณ สถานีตำรวจภูธรทุ่งคอก</t>
  </si>
  <si>
    <t xml:space="preserve">          ผกก.สภ.ทุ่งคอก</t>
  </si>
  <si>
    <t>-</t>
  </si>
  <si>
    <t>ให้ความยุติธรรมแก่ประชาชน</t>
  </si>
  <si>
    <t xml:space="preserve">  ประชาชนมีความปลอดภัยลดการเกิดเหตุและความสูญเสีย</t>
  </si>
  <si>
    <t>สร้างภูมิคุ้มกัน ป้องกันการ 
แพร่ระบาดของยาเสพติด 
ในสถานศึกษา</t>
  </si>
  <si>
    <t>ปราบปรามสกัดกันเส้นทางลำเลียง เพื่อลดการแพร่ระบาดยาเสพติด</t>
  </si>
  <si>
    <t>ประชาชน มีความปลอดภัย
ในชีวิต และทรัพย์สิน</t>
  </si>
  <si>
    <t xml:space="preserve"> ข้อมูล ณ วันที่ 31 มีนาคม พ.ศ. 2568</t>
  </si>
  <si>
    <t>รักษาความสงบเรียบร้อยและความมั่นคงภายในประเทศ</t>
  </si>
  <si>
    <t>ประจำปีงบประมาณ พ.ศ. 2568 ไตรมาสที่ 1-2/2568 ( ตุลาคม 2567 - มีนาคม 2568 )</t>
  </si>
  <si>
    <r>
      <rPr>
        <b/>
        <sz val="16"/>
        <rFont val="Angsana New"/>
        <family val="1"/>
      </rPr>
      <t xml:space="preserve">กิจกรรม </t>
    </r>
    <r>
      <rPr>
        <sz val="16"/>
        <rFont val="Angsana New"/>
        <family val="1"/>
      </rPr>
      <t>การบังคับใช้กฏหมายและบริการประชาชน</t>
    </r>
  </si>
  <si>
    <t>ไม่มีอุปสรรคข้อขัดข้องแต่อย่างใด</t>
  </si>
  <si>
    <t>เกิดความสามัคคีในชุมชน,ป้องกันภัยพิบัติ  และลดความเสียหายอันเกิดจากภัยพิบัติ</t>
  </si>
  <si>
    <r>
      <t xml:space="preserve">โครงการ </t>
    </r>
    <r>
      <rPr>
        <sz val="16"/>
        <rFont val="Angsana New"/>
        <family val="1"/>
      </rPr>
      <t>อำนวยความสะดวกและความปลอดภัย ในการบำเพ็ญสาธารณประโยชน์ และ การเฝ้า ตรวจ เตือน และเตรียมการรองรับ ภัยพิบัติ(จิตอาสา)</t>
    </r>
  </si>
  <si>
    <t>ต้องดำเนินการตามขั้นระยะเวลาให้ครบถ้วน</t>
  </si>
  <si>
    <t>ต้องดำเนินการตามขั้นระยะเวลาให้ครบถ้วนจึงจะสามารถเบิกจ่ายได้</t>
  </si>
  <si>
    <t>ไม่มีปัญหาอุปสรรคข้อขัดข้องแต่อย่างใด</t>
  </si>
  <si>
    <t>ตรวจแล้วถูกต้อง</t>
  </si>
  <si>
    <t>(  ทองใบ วารี )</t>
  </si>
  <si>
    <t>สว.อก.สภ.ทุ่งคอก</t>
  </si>
  <si>
    <t xml:space="preserve">  - ทราบ</t>
  </si>
  <si>
    <t xml:space="preserve">                                                         (  ญาณาธร สนิทปัญญาวุโธ  )</t>
  </si>
  <si>
    <r>
      <rPr>
        <b/>
        <sz val="16"/>
        <rFont val="Angsana New"/>
        <family val="1"/>
      </rPr>
      <t>โครงการ</t>
    </r>
    <r>
      <rPr>
        <sz val="16"/>
        <rFont val="Angsana New"/>
        <family val="1"/>
      </rPr>
      <t xml:space="preserve"> รณรงค์ป้องกันและแก้ไขปัญหาบัติเหตุทางถนนช่วงเทศกาลสำคัญ</t>
    </r>
  </si>
  <si>
    <r>
      <rPr>
        <b/>
        <sz val="16"/>
        <rFont val="Angsana New"/>
        <family val="1"/>
      </rPr>
      <t xml:space="preserve">กิจกรรม </t>
    </r>
    <r>
      <rPr>
        <sz val="16"/>
        <rFont val="Angsana New"/>
        <family val="1"/>
      </rPr>
      <t>การบังคับใช้กฎหมายและบริการประชาชน 
โครงการการศึกษาเพื่อต่อต้านการใช้ยาเสพติด D.A.R.E.</t>
    </r>
  </si>
  <si>
    <r>
      <rPr>
        <b/>
        <sz val="16"/>
        <rFont val="Angsana New"/>
        <family val="1"/>
      </rPr>
      <t xml:space="preserve">โครงการ </t>
    </r>
    <r>
      <rPr>
        <sz val="16"/>
        <rFont val="Angsana New"/>
        <family val="1"/>
      </rPr>
      <t>ปราบปรามการค้ายาเสพติด</t>
    </r>
  </si>
  <si>
    <r>
      <rPr>
        <b/>
        <sz val="16"/>
        <rFont val="Angsana New"/>
        <family val="1"/>
      </rPr>
      <t>โครงการ</t>
    </r>
    <r>
      <rPr>
        <sz val="16"/>
        <rFont val="Angsana New"/>
        <family val="1"/>
      </rPr>
      <t>ตำรวจประสานโรงเรียน
(1 ตำรวจ 1 โรงเรียน)</t>
    </r>
  </si>
  <si>
    <r>
      <rPr>
        <b/>
        <sz val="16"/>
        <color theme="1"/>
        <rFont val="Angsana New"/>
        <family val="1"/>
      </rPr>
      <t>กิจกรรม</t>
    </r>
    <r>
      <rPr>
        <sz val="16"/>
        <color theme="1"/>
        <rFont val="Angsana New"/>
        <family val="1"/>
      </rPr>
      <t xml:space="preserve"> การปฏิรูประบบงานสอบสวน</t>
    </r>
  </si>
  <si>
    <t xml:space="preserve">                                  พ.ต.ต.       ทองใบ วารี</t>
  </si>
  <si>
    <t xml:space="preserve">                  พ.ต.อ. ญาณาธร สนิทปัญญาวุโธ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</si>
</sst>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5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0"/>
      <name val="TH Sarabun New"/>
      <family val="2"/>
    </font>
    <font>
      <sz val="16"/>
      <color theme="1"/>
      <name val="TH Sarabun New"/>
      <family val="2"/>
    </font>
    <font>
      <sz val="16"/>
      <name val="TH Sarabun New"/>
      <family val="2"/>
    </font>
    <font>
      <sz val="16"/>
      <color rgb="FFFF0000"/>
      <name val="TH Sarabun New"/>
      <family val="2"/>
    </font>
    <font>
      <b/>
      <sz val="16"/>
      <color theme="1"/>
      <name val="TH Sarabun New"/>
      <family val="2"/>
    </font>
    <font>
      <b/>
      <sz val="16"/>
      <name val="TH Sarabun New"/>
      <family val="2"/>
    </font>
    <font>
      <b/>
      <sz val="18"/>
      <name val="TH Sarabun New"/>
      <family val="2"/>
    </font>
    <font>
      <b/>
      <sz val="16"/>
      <color rgb="FFFF0000"/>
      <name val="TH Sarabun New"/>
      <family val="2"/>
    </font>
    <font>
      <sz val="11"/>
      <color rgb="FFFF0000"/>
      <name val="TH Sarabun New"/>
      <family val="2"/>
    </font>
    <font>
      <sz val="14"/>
      <color rgb="FFFF0000"/>
      <name val="TH Sarabun New"/>
      <family val="2"/>
    </font>
    <font>
      <b/>
      <sz val="18"/>
      <color theme="1"/>
      <name val="Angsana New"/>
      <family val="1"/>
    </font>
    <font>
      <sz val="11"/>
      <color theme="1"/>
      <name val="Angsana New"/>
      <family val="1"/>
    </font>
    <font>
      <b/>
      <sz val="18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  <font>
      <sz val="14"/>
      <color theme="1"/>
      <name val="Angsana New"/>
      <family val="1"/>
    </font>
    <font>
      <b/>
      <sz val="16"/>
      <color theme="1"/>
      <name val="Angsana New"/>
      <family val="1"/>
    </font>
    <font>
      <sz val="16"/>
      <color theme="1"/>
      <name val="Angsana New"/>
      <family val="1"/>
      <charset val="222"/>
    </font>
    <font>
      <b/>
      <sz val="16"/>
      <color theme="0"/>
      <name val="Angsana New"/>
      <family val="1"/>
    </font>
    <font>
      <sz val="15"/>
      <color theme="1"/>
      <name val="Angsana New"/>
      <family val="1"/>
    </font>
    <font>
      <b/>
      <sz val="16"/>
      <name val="Angsana New"/>
      <family val="1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4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center"/>
    </xf>
    <xf numFmtId="0" fontId="6" fillId="0" borderId="1" xfId="0" applyFont="1" applyBorder="1"/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/>
    <xf numFmtId="0" fontId="5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vertical="top"/>
    </xf>
    <xf numFmtId="0" fontId="5" fillId="0" borderId="9" xfId="0" quotePrefix="1" applyFont="1" applyBorder="1" applyAlignment="1">
      <alignment horizontal="center" vertical="center"/>
    </xf>
    <xf numFmtId="0" fontId="3" fillId="0" borderId="1" xfId="0" applyFont="1" applyBorder="1"/>
    <xf numFmtId="0" fontId="8" fillId="0" borderId="1" xfId="0" applyFont="1" applyBorder="1" applyAlignment="1">
      <alignment horizontal="center" vertical="center"/>
    </xf>
    <xf numFmtId="0" fontId="9" fillId="0" borderId="1" xfId="0" applyFont="1" applyBorder="1"/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3" fillId="0" borderId="11" xfId="0" applyFont="1" applyBorder="1"/>
    <xf numFmtId="0" fontId="3" fillId="0" borderId="11" xfId="0" applyFont="1" applyBorder="1" applyAlignment="1">
      <alignment horizontal="center"/>
    </xf>
    <xf numFmtId="0" fontId="12" fillId="0" borderId="0" xfId="0" applyFont="1"/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7" fillId="0" borderId="9" xfId="0" applyFont="1" applyBorder="1"/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vertical="top"/>
    </xf>
    <xf numFmtId="0" fontId="7" fillId="0" borderId="9" xfId="0" quotePrefix="1" applyFont="1" applyBorder="1" applyAlignment="1">
      <alignment horizontal="center" vertical="center"/>
    </xf>
    <xf numFmtId="0" fontId="7" fillId="0" borderId="0" xfId="0" applyFont="1"/>
    <xf numFmtId="0" fontId="12" fillId="0" borderId="1" xfId="0" applyFont="1" applyBorder="1"/>
    <xf numFmtId="0" fontId="12" fillId="0" borderId="1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5" fillId="0" borderId="10" xfId="0" applyFont="1" applyBorder="1"/>
    <xf numFmtId="0" fontId="3" fillId="0" borderId="10" xfId="0" applyFont="1" applyBorder="1"/>
    <xf numFmtId="0" fontId="3" fillId="0" borderId="9" xfId="0" applyFont="1" applyBorder="1"/>
    <xf numFmtId="0" fontId="4" fillId="2" borderId="8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2" xfId="0" applyFont="1" applyFill="1" applyBorder="1" applyAlignment="1">
      <alignment vertical="center"/>
    </xf>
    <xf numFmtId="0" fontId="7" fillId="0" borderId="10" xfId="0" applyFont="1" applyBorder="1"/>
    <xf numFmtId="0" fontId="7" fillId="0" borderId="10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12" fillId="0" borderId="10" xfId="0" applyFont="1" applyBorder="1"/>
    <xf numFmtId="0" fontId="12" fillId="0" borderId="9" xfId="0" applyFont="1" applyBorder="1"/>
    <xf numFmtId="0" fontId="11" fillId="2" borderId="4" xfId="0" applyFont="1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14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3" fontId="4" fillId="2" borderId="5" xfId="1" applyFont="1" applyFill="1" applyBorder="1" applyAlignment="1">
      <alignment vertical="center"/>
    </xf>
    <xf numFmtId="43" fontId="4" fillId="2" borderId="6" xfId="1" applyFont="1" applyFill="1" applyBorder="1" applyAlignment="1">
      <alignment vertical="center"/>
    </xf>
    <xf numFmtId="43" fontId="4" fillId="2" borderId="7" xfId="1" applyFont="1" applyFill="1" applyBorder="1" applyAlignment="1">
      <alignment vertical="center"/>
    </xf>
    <xf numFmtId="43" fontId="4" fillId="2" borderId="2" xfId="1" applyFont="1" applyFill="1" applyBorder="1" applyAlignment="1">
      <alignment vertical="center"/>
    </xf>
    <xf numFmtId="43" fontId="5" fillId="0" borderId="10" xfId="1" applyFont="1" applyBorder="1" applyAlignment="1"/>
    <xf numFmtId="43" fontId="5" fillId="0" borderId="9" xfId="1" applyFont="1" applyBorder="1" applyAlignment="1"/>
    <xf numFmtId="43" fontId="6" fillId="0" borderId="9" xfId="1" applyFont="1" applyBorder="1" applyAlignment="1">
      <alignment vertical="center"/>
    </xf>
    <xf numFmtId="43" fontId="3" fillId="0" borderId="11" xfId="1" applyFont="1" applyBorder="1" applyAlignment="1">
      <alignment horizontal="center"/>
    </xf>
    <xf numFmtId="43" fontId="11" fillId="2" borderId="13" xfId="1" applyFont="1" applyFill="1" applyBorder="1" applyAlignment="1">
      <alignment vertical="center"/>
    </xf>
    <xf numFmtId="43" fontId="11" fillId="2" borderId="14" xfId="1" applyFont="1" applyFill="1" applyBorder="1" applyAlignment="1">
      <alignment vertical="center"/>
    </xf>
    <xf numFmtId="43" fontId="11" fillId="2" borderId="7" xfId="1" applyFont="1" applyFill="1" applyBorder="1" applyAlignment="1">
      <alignment vertical="center"/>
    </xf>
    <xf numFmtId="43" fontId="11" fillId="2" borderId="2" xfId="1" applyFont="1" applyFill="1" applyBorder="1" applyAlignment="1">
      <alignment vertical="center"/>
    </xf>
    <xf numFmtId="43" fontId="7" fillId="0" borderId="10" xfId="1" applyFont="1" applyBorder="1" applyAlignment="1"/>
    <xf numFmtId="43" fontId="7" fillId="0" borderId="9" xfId="1" applyFont="1" applyBorder="1" applyAlignment="1"/>
    <xf numFmtId="43" fontId="7" fillId="0" borderId="10" xfId="1" applyFont="1" applyBorder="1" applyAlignment="1">
      <alignment vertical="center"/>
    </xf>
    <xf numFmtId="43" fontId="7" fillId="0" borderId="9" xfId="1" applyFont="1" applyBorder="1" applyAlignment="1">
      <alignment vertical="center"/>
    </xf>
    <xf numFmtId="43" fontId="7" fillId="0" borderId="10" xfId="1" applyFont="1" applyBorder="1" applyAlignment="1">
      <alignment horizontal="center"/>
    </xf>
    <xf numFmtId="43" fontId="7" fillId="0" borderId="9" xfId="1" applyFont="1" applyBorder="1" applyAlignment="1">
      <alignment horizontal="center"/>
    </xf>
    <xf numFmtId="43" fontId="12" fillId="0" borderId="10" xfId="1" applyFont="1" applyBorder="1" applyAlignment="1"/>
    <xf numFmtId="43" fontId="12" fillId="0" borderId="9" xfId="1" applyFont="1" applyBorder="1" applyAlignment="1"/>
    <xf numFmtId="43" fontId="3" fillId="0" borderId="0" xfId="1" applyFont="1" applyAlignment="1">
      <alignment horizontal="center"/>
    </xf>
    <xf numFmtId="43" fontId="3" fillId="0" borderId="0" xfId="1" applyFont="1" applyAlignment="1"/>
    <xf numFmtId="43" fontId="3" fillId="0" borderId="0" xfId="1" applyFont="1"/>
    <xf numFmtId="43" fontId="4" fillId="2" borderId="5" xfId="1" applyFont="1" applyFill="1" applyBorder="1" applyAlignment="1">
      <alignment horizontal="center" vertical="center"/>
    </xf>
    <xf numFmtId="43" fontId="4" fillId="2" borderId="6" xfId="1" applyFont="1" applyFill="1" applyBorder="1" applyAlignment="1">
      <alignment horizontal="center" vertical="center"/>
    </xf>
    <xf numFmtId="43" fontId="4" fillId="2" borderId="7" xfId="1" applyFont="1" applyFill="1" applyBorder="1" applyAlignment="1">
      <alignment horizontal="center" vertical="center"/>
    </xf>
    <xf numFmtId="43" fontId="4" fillId="2" borderId="2" xfId="1" applyFont="1" applyFill="1" applyBorder="1" applyAlignment="1">
      <alignment horizontal="center" vertical="center"/>
    </xf>
    <xf numFmtId="43" fontId="5" fillId="0" borderId="15" xfId="1" applyFont="1" applyBorder="1" applyAlignment="1"/>
    <xf numFmtId="43" fontId="6" fillId="0" borderId="15" xfId="1" applyFont="1" applyBorder="1" applyAlignment="1">
      <alignment vertical="center"/>
    </xf>
    <xf numFmtId="43" fontId="5" fillId="0" borderId="0" xfId="1" applyFont="1"/>
    <xf numFmtId="43" fontId="5" fillId="0" borderId="10" xfId="1" applyFont="1" applyBorder="1"/>
    <xf numFmtId="43" fontId="5" fillId="0" borderId="9" xfId="1" applyFont="1" applyBorder="1"/>
    <xf numFmtId="43" fontId="5" fillId="0" borderId="1" xfId="1" applyFont="1" applyBorder="1"/>
    <xf numFmtId="43" fontId="4" fillId="2" borderId="8" xfId="1" applyFont="1" applyFill="1" applyBorder="1" applyAlignment="1">
      <alignment horizontal="center" vertical="center"/>
    </xf>
    <xf numFmtId="43" fontId="4" fillId="2" borderId="4" xfId="1" applyFont="1" applyFill="1" applyBorder="1" applyAlignment="1">
      <alignment horizontal="center" vertical="center"/>
    </xf>
    <xf numFmtId="43" fontId="3" fillId="0" borderId="11" xfId="1" applyFont="1" applyBorder="1"/>
    <xf numFmtId="43" fontId="11" fillId="2" borderId="12" xfId="1" applyFont="1" applyFill="1" applyBorder="1" applyAlignment="1">
      <alignment vertical="center"/>
    </xf>
    <xf numFmtId="43" fontId="11" fillId="2" borderId="4" xfId="1" applyFont="1" applyFill="1" applyBorder="1" applyAlignment="1">
      <alignment vertical="center"/>
    </xf>
    <xf numFmtId="43" fontId="7" fillId="0" borderId="10" xfId="1" applyFont="1" applyBorder="1"/>
    <xf numFmtId="43" fontId="7" fillId="0" borderId="9" xfId="1" applyFont="1" applyBorder="1"/>
    <xf numFmtId="43" fontId="7" fillId="0" borderId="1" xfId="1" applyFont="1" applyBorder="1"/>
    <xf numFmtId="43" fontId="12" fillId="0" borderId="10" xfId="1" applyFont="1" applyBorder="1"/>
    <xf numFmtId="43" fontId="12" fillId="0" borderId="9" xfId="1" applyFont="1" applyBorder="1"/>
    <xf numFmtId="43" fontId="12" fillId="0" borderId="1" xfId="1" applyFont="1" applyBorder="1"/>
    <xf numFmtId="43" fontId="12" fillId="0" borderId="10" xfId="1" applyFont="1" applyBorder="1" applyAlignment="1">
      <alignment horizontal="center"/>
    </xf>
    <xf numFmtId="43" fontId="12" fillId="0" borderId="9" xfId="1" applyFont="1" applyBorder="1" applyAlignment="1">
      <alignment horizontal="center"/>
    </xf>
    <xf numFmtId="43" fontId="4" fillId="2" borderId="8" xfId="1" applyFont="1" applyFill="1" applyBorder="1" applyAlignment="1">
      <alignment vertical="center"/>
    </xf>
    <xf numFmtId="43" fontId="4" fillId="2" borderId="4" xfId="1" applyFont="1" applyFill="1" applyBorder="1" applyAlignment="1">
      <alignment vertical="center"/>
    </xf>
    <xf numFmtId="43" fontId="3" fillId="0" borderId="9" xfId="1" applyFont="1" applyBorder="1"/>
    <xf numFmtId="0" fontId="11" fillId="0" borderId="0" xfId="0" applyFont="1" applyAlignment="1">
      <alignment horizontal="center" vertical="center"/>
    </xf>
    <xf numFmtId="43" fontId="12" fillId="0" borderId="0" xfId="1" applyFont="1" applyBorder="1" applyAlignment="1"/>
    <xf numFmtId="43" fontId="12" fillId="0" borderId="0" xfId="1" applyFont="1" applyBorder="1"/>
    <xf numFmtId="0" fontId="3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43" fontId="7" fillId="0" borderId="15" xfId="1" applyFont="1" applyBorder="1" applyAlignment="1"/>
    <xf numFmtId="0" fontId="15" fillId="0" borderId="0" xfId="0" applyFont="1"/>
    <xf numFmtId="43" fontId="15" fillId="0" borderId="0" xfId="1" applyFont="1"/>
    <xf numFmtId="0" fontId="20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43" fontId="17" fillId="0" borderId="0" xfId="1" applyFont="1" applyBorder="1" applyAlignment="1"/>
    <xf numFmtId="43" fontId="17" fillId="0" borderId="0" xfId="1" applyFont="1"/>
    <xf numFmtId="0" fontId="22" fillId="6" borderId="8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/>
    </xf>
    <xf numFmtId="43" fontId="22" fillId="6" borderId="4" xfId="1" applyFont="1" applyFill="1" applyBorder="1" applyAlignment="1">
      <alignment horizontal="center" vertical="center"/>
    </xf>
    <xf numFmtId="0" fontId="22" fillId="6" borderId="4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center" vertical="top"/>
    </xf>
    <xf numFmtId="0" fontId="17" fillId="4" borderId="1" xfId="0" applyFont="1" applyFill="1" applyBorder="1" applyAlignment="1">
      <alignment vertical="top"/>
    </xf>
    <xf numFmtId="0" fontId="15" fillId="3" borderId="0" xfId="0" applyFont="1" applyFill="1"/>
    <xf numFmtId="0" fontId="22" fillId="6" borderId="12" xfId="0" applyFont="1" applyFill="1" applyBorder="1" applyAlignment="1">
      <alignment horizontal="center" vertical="center"/>
    </xf>
    <xf numFmtId="43" fontId="22" fillId="6" borderId="12" xfId="1" applyFont="1" applyFill="1" applyBorder="1" applyAlignment="1">
      <alignment horizontal="center" vertical="center"/>
    </xf>
    <xf numFmtId="0" fontId="22" fillId="6" borderId="12" xfId="0" applyFont="1" applyFill="1" applyBorder="1" applyAlignment="1">
      <alignment horizontal="center" vertical="center" wrapText="1"/>
    </xf>
    <xf numFmtId="0" fontId="20" fillId="3" borderId="0" xfId="0" applyFont="1" applyFill="1" applyAlignment="1">
      <alignment horizontal="center" vertical="center"/>
    </xf>
    <xf numFmtId="0" fontId="23" fillId="4" borderId="10" xfId="0" applyFont="1" applyFill="1" applyBorder="1" applyAlignment="1">
      <alignment vertical="top" wrapText="1"/>
    </xf>
    <xf numFmtId="0" fontId="17" fillId="4" borderId="10" xfId="0" applyFont="1" applyFill="1" applyBorder="1" applyAlignment="1">
      <alignment wrapText="1"/>
    </xf>
    <xf numFmtId="0" fontId="18" fillId="4" borderId="1" xfId="0" applyFont="1" applyFill="1" applyBorder="1" applyAlignment="1">
      <alignment vertical="top" wrapText="1"/>
    </xf>
    <xf numFmtId="0" fontId="17" fillId="3" borderId="0" xfId="0" applyFont="1" applyFill="1" applyAlignment="1">
      <alignment horizontal="center"/>
    </xf>
    <xf numFmtId="43" fontId="17" fillId="3" borderId="0" xfId="1" applyFont="1" applyFill="1" applyBorder="1" applyAlignment="1">
      <alignment horizontal="center"/>
    </xf>
    <xf numFmtId="43" fontId="17" fillId="3" borderId="0" xfId="1" applyFont="1" applyFill="1" applyBorder="1"/>
    <xf numFmtId="0" fontId="17" fillId="4" borderId="4" xfId="0" applyFont="1" applyFill="1" applyBorder="1" applyAlignment="1">
      <alignment horizontal="center" vertical="top"/>
    </xf>
    <xf numFmtId="0" fontId="18" fillId="4" borderId="4" xfId="0" applyFont="1" applyFill="1" applyBorder="1" applyAlignment="1">
      <alignment vertical="top" wrapText="1"/>
    </xf>
    <xf numFmtId="0" fontId="19" fillId="4" borderId="7" xfId="0" applyFont="1" applyFill="1" applyBorder="1" applyAlignment="1">
      <alignment wrapText="1"/>
    </xf>
    <xf numFmtId="43" fontId="21" fillId="0" borderId="0" xfId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43" fontId="21" fillId="0" borderId="0" xfId="1" applyFont="1" applyAlignment="1">
      <alignment horizontal="center"/>
    </xf>
    <xf numFmtId="43" fontId="17" fillId="0" borderId="0" xfId="1" applyFont="1" applyAlignment="1">
      <alignment horizontal="center" vertical="center"/>
    </xf>
    <xf numFmtId="43" fontId="21" fillId="0" borderId="0" xfId="1" applyFont="1" applyAlignment="1">
      <alignment horizontal="left"/>
    </xf>
    <xf numFmtId="0" fontId="14" fillId="5" borderId="0" xfId="0" applyFont="1" applyFill="1" applyAlignment="1">
      <alignment horizontal="center" vertical="center"/>
    </xf>
    <xf numFmtId="0" fontId="16" fillId="5" borderId="3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2" fillId="6" borderId="4" xfId="0" applyFont="1" applyFill="1" applyBorder="1" applyAlignment="1">
      <alignment horizontal="center" vertical="center"/>
    </xf>
    <xf numFmtId="43" fontId="22" fillId="6" borderId="8" xfId="1" applyFont="1" applyFill="1" applyBorder="1" applyAlignment="1">
      <alignment horizontal="center" vertical="center"/>
    </xf>
    <xf numFmtId="43" fontId="22" fillId="6" borderId="4" xfId="1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vertical="top"/>
    </xf>
    <xf numFmtId="0" fontId="17" fillId="4" borderId="10" xfId="0" applyFont="1" applyFill="1" applyBorder="1" applyAlignment="1">
      <alignment vertical="top"/>
    </xf>
    <xf numFmtId="43" fontId="17" fillId="4" borderId="10" xfId="1" applyFont="1" applyFill="1" applyBorder="1" applyAlignment="1">
      <alignment vertical="top"/>
    </xf>
    <xf numFmtId="0" fontId="17" fillId="4" borderId="9" xfId="0" applyFont="1" applyFill="1" applyBorder="1" applyAlignment="1">
      <alignment vertical="top" wrapText="1"/>
    </xf>
    <xf numFmtId="0" fontId="17" fillId="4" borderId="0" xfId="0" applyFont="1" applyFill="1" applyAlignment="1">
      <alignment horizontal="left" vertical="top" wrapText="1"/>
    </xf>
    <xf numFmtId="43" fontId="17" fillId="4" borderId="1" xfId="1" applyFont="1" applyFill="1" applyBorder="1" applyAlignment="1">
      <alignment vertical="top"/>
    </xf>
    <xf numFmtId="0" fontId="24" fillId="4" borderId="1" xfId="0" applyFont="1" applyFill="1" applyBorder="1" applyAlignment="1">
      <alignment vertical="top" wrapText="1"/>
    </xf>
    <xf numFmtId="43" fontId="17" fillId="4" borderId="10" xfId="1" applyFont="1" applyFill="1" applyBorder="1" applyAlignment="1">
      <alignment horizontal="center" vertical="center"/>
    </xf>
    <xf numFmtId="43" fontId="17" fillId="4" borderId="1" xfId="1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vertical="top" wrapText="1"/>
    </xf>
    <xf numFmtId="43" fontId="17" fillId="4" borderId="10" xfId="1" applyFont="1" applyFill="1" applyBorder="1" applyAlignment="1">
      <alignment horizontal="center" vertical="top"/>
    </xf>
    <xf numFmtId="0" fontId="17" fillId="4" borderId="1" xfId="0" applyFont="1" applyFill="1" applyBorder="1" applyAlignment="1">
      <alignment vertical="top" wrapText="1"/>
    </xf>
    <xf numFmtId="0" fontId="17" fillId="4" borderId="1" xfId="0" applyFont="1" applyFill="1" applyBorder="1" applyAlignment="1">
      <alignment horizontal="left" vertical="top" wrapText="1"/>
    </xf>
    <xf numFmtId="0" fontId="17" fillId="4" borderId="4" xfId="0" applyFont="1" applyFill="1" applyBorder="1" applyAlignment="1">
      <alignment vertical="center" wrapText="1"/>
    </xf>
    <xf numFmtId="0" fontId="19" fillId="0" borderId="0" xfId="0" applyFont="1" applyAlignment="1">
      <alignment horizontal="center"/>
    </xf>
    <xf numFmtId="0" fontId="19" fillId="0" borderId="0" xfId="0" applyFont="1"/>
    <xf numFmtId="43" fontId="17" fillId="4" borderId="1" xfId="1" applyFont="1" applyFill="1" applyBorder="1" applyAlignment="1">
      <alignment horizontal="center" vertical="top"/>
    </xf>
    <xf numFmtId="43" fontId="17" fillId="4" borderId="7" xfId="1" applyFont="1" applyFill="1" applyBorder="1" applyAlignment="1">
      <alignment horizontal="center" vertical="top"/>
    </xf>
    <xf numFmtId="43" fontId="17" fillId="4" borderId="4" xfId="1" applyFont="1" applyFill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microsoft.com/office/2017/10/relationships/person" Target="persons/person3.xml"/><Relationship Id="rId3" Type="http://schemas.openxmlformats.org/officeDocument/2006/relationships/theme" Target="theme/theme1.xml"/><Relationship Id="rId12" Type="http://schemas.microsoft.com/office/2017/10/relationships/person" Target="persons/person0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10/relationships/person" Target="persons/person2.xml"/><Relationship Id="rId5" Type="http://schemas.openxmlformats.org/officeDocument/2006/relationships/sharedStrings" Target="sharedStrings.xml"/><Relationship Id="rId10" Type="http://schemas.microsoft.com/office/2017/10/relationships/person" Target="persons/person1.xml"/><Relationship Id="rId4" Type="http://schemas.openxmlformats.org/officeDocument/2006/relationships/styles" Target="styles.xml"/><Relationship Id="rId14" Type="http://schemas.microsoft.com/office/2017/10/relationships/person" Target="persons/person.xml"/><Relationship Id="rId9" Type="http://schemas.microsoft.com/office/2017/10/relationships/person" Target="persons/person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5"/>
  <sheetViews>
    <sheetView view="pageLayout" zoomScaleNormal="120" workbookViewId="0">
      <selection activeCell="I106" sqref="I106"/>
    </sheetView>
  </sheetViews>
  <sheetFormatPr defaultColWidth="9.125" defaultRowHeight="14.25"/>
  <cols>
    <col min="1" max="1" width="5.875" style="1" customWidth="1"/>
    <col min="2" max="2" width="41.875" style="1" customWidth="1"/>
    <col min="3" max="3" width="37" style="1" customWidth="1"/>
    <col min="4" max="4" width="1" style="1" customWidth="1"/>
    <col min="5" max="5" width="17" style="83" customWidth="1"/>
    <col min="6" max="6" width="0.75" style="83" customWidth="1"/>
    <col min="7" max="7" width="14.375" style="83" customWidth="1"/>
    <col min="8" max="8" width="0.625" style="83" customWidth="1"/>
    <col min="9" max="9" width="13.25" style="83" customWidth="1"/>
    <col min="10" max="10" width="19.375" style="1" customWidth="1"/>
    <col min="11" max="16384" width="9.125" style="1"/>
  </cols>
  <sheetData>
    <row r="1" spans="1:10" ht="23.25">
      <c r="A1" s="144" t="s">
        <v>32</v>
      </c>
      <c r="B1" s="144"/>
      <c r="C1" s="144"/>
      <c r="D1" s="144"/>
      <c r="E1" s="144"/>
      <c r="F1" s="144"/>
      <c r="G1" s="144"/>
      <c r="H1" s="144"/>
      <c r="I1" s="144"/>
      <c r="J1" s="144"/>
    </row>
    <row r="2" spans="1:10" ht="23.25">
      <c r="A2" s="144" t="s">
        <v>50</v>
      </c>
      <c r="B2" s="144"/>
      <c r="C2" s="144"/>
      <c r="D2" s="144"/>
      <c r="E2" s="144"/>
      <c r="F2" s="144"/>
      <c r="G2" s="144"/>
      <c r="H2" s="144"/>
      <c r="I2" s="144"/>
      <c r="J2" s="144"/>
    </row>
    <row r="3" spans="1:10" ht="23.25">
      <c r="A3" s="145" t="s">
        <v>33</v>
      </c>
      <c r="B3" s="145"/>
      <c r="C3" s="145"/>
      <c r="D3" s="145"/>
      <c r="E3" s="145"/>
      <c r="F3" s="145"/>
      <c r="G3" s="145"/>
      <c r="H3" s="145"/>
      <c r="I3" s="145"/>
      <c r="J3" s="145"/>
    </row>
    <row r="4" spans="1:10" ht="21" customHeight="1">
      <c r="A4" s="18" t="s">
        <v>0</v>
      </c>
      <c r="B4" s="18" t="s">
        <v>6</v>
      </c>
      <c r="C4" s="20" t="s">
        <v>2</v>
      </c>
      <c r="D4" s="21"/>
      <c r="E4" s="84" t="s">
        <v>3</v>
      </c>
      <c r="F4" s="85"/>
      <c r="G4" s="84" t="s">
        <v>4</v>
      </c>
      <c r="H4" s="85"/>
      <c r="I4" s="94" t="s">
        <v>5</v>
      </c>
      <c r="J4" s="59" t="s">
        <v>49</v>
      </c>
    </row>
    <row r="5" spans="1:10" ht="21" customHeight="1">
      <c r="A5" s="19"/>
      <c r="B5" s="19"/>
      <c r="C5" s="22"/>
      <c r="D5" s="23"/>
      <c r="E5" s="86"/>
      <c r="F5" s="87"/>
      <c r="G5" s="86"/>
      <c r="H5" s="87"/>
      <c r="I5" s="95"/>
      <c r="J5" s="60" t="s">
        <v>48</v>
      </c>
    </row>
    <row r="6" spans="1:10" ht="20.25">
      <c r="A6" s="2">
        <v>1</v>
      </c>
      <c r="B6" s="3" t="s">
        <v>46</v>
      </c>
      <c r="C6" s="39"/>
      <c r="D6" s="7"/>
      <c r="E6" s="65"/>
      <c r="F6" s="66"/>
      <c r="G6" s="91"/>
      <c r="H6" s="92"/>
      <c r="I6" s="93"/>
      <c r="J6" s="7"/>
    </row>
    <row r="7" spans="1:10" ht="20.25">
      <c r="A7" s="2"/>
      <c r="B7" s="3" t="s">
        <v>18</v>
      </c>
      <c r="C7" s="4"/>
      <c r="D7" s="5"/>
      <c r="E7" s="65"/>
      <c r="F7" s="66"/>
      <c r="G7" s="91"/>
      <c r="H7" s="92"/>
      <c r="I7" s="93"/>
      <c r="J7" s="7"/>
    </row>
    <row r="8" spans="1:10" ht="20.25">
      <c r="A8" s="2"/>
      <c r="B8" s="3" t="s">
        <v>47</v>
      </c>
      <c r="C8" s="40"/>
      <c r="D8" s="41"/>
      <c r="E8" s="65"/>
      <c r="F8" s="66"/>
      <c r="G8" s="91"/>
      <c r="H8" s="92"/>
      <c r="I8" s="93"/>
      <c r="J8" s="7"/>
    </row>
    <row r="9" spans="1:10" ht="20.25">
      <c r="A9" s="2"/>
      <c r="B9" s="6" t="s">
        <v>7</v>
      </c>
      <c r="C9" s="40"/>
      <c r="D9" s="41"/>
      <c r="E9" s="88">
        <v>148800</v>
      </c>
      <c r="F9" s="66"/>
      <c r="G9" s="91"/>
      <c r="H9" s="92"/>
      <c r="I9" s="93">
        <f>G9*100/E9</f>
        <v>0</v>
      </c>
      <c r="J9" s="7"/>
    </row>
    <row r="10" spans="1:10" ht="20.25">
      <c r="A10" s="2"/>
      <c r="B10" s="6" t="s">
        <v>8</v>
      </c>
      <c r="C10" s="40"/>
      <c r="D10" s="41"/>
      <c r="E10" s="88">
        <v>8775</v>
      </c>
      <c r="F10" s="66"/>
      <c r="G10" s="91"/>
      <c r="H10" s="92"/>
      <c r="I10" s="93">
        <f t="shared" ref="I10:I22" si="0">G10*100/E10</f>
        <v>0</v>
      </c>
      <c r="J10" s="7"/>
    </row>
    <row r="11" spans="1:10" ht="20.25">
      <c r="A11" s="2"/>
      <c r="B11" s="6" t="s">
        <v>9</v>
      </c>
      <c r="C11" s="40"/>
      <c r="D11" s="41"/>
      <c r="E11" s="88">
        <v>6937.5</v>
      </c>
      <c r="F11" s="66"/>
      <c r="G11" s="91">
        <v>11400</v>
      </c>
      <c r="H11" s="92"/>
      <c r="I11" s="93">
        <f t="shared" si="0"/>
        <v>164.32432432432432</v>
      </c>
      <c r="J11" s="7"/>
    </row>
    <row r="12" spans="1:10" ht="20.25">
      <c r="A12" s="2"/>
      <c r="B12" s="6" t="s">
        <v>10</v>
      </c>
      <c r="C12" s="40"/>
      <c r="D12" s="41"/>
      <c r="E12" s="88">
        <v>3712.5</v>
      </c>
      <c r="F12" s="66"/>
      <c r="G12" s="91">
        <f>7300+8250+3045</f>
        <v>18595</v>
      </c>
      <c r="H12" s="92"/>
      <c r="I12" s="93">
        <f t="shared" si="0"/>
        <v>500.8754208754209</v>
      </c>
      <c r="J12" s="7"/>
    </row>
    <row r="13" spans="1:10" ht="20.25">
      <c r="A13" s="2"/>
      <c r="B13" s="6" t="s">
        <v>11</v>
      </c>
      <c r="C13" s="40"/>
      <c r="D13" s="41"/>
      <c r="E13" s="88">
        <v>2700</v>
      </c>
      <c r="F13" s="66"/>
      <c r="G13" s="91">
        <f>2000+10100</f>
        <v>12100</v>
      </c>
      <c r="H13" s="92"/>
      <c r="I13" s="93">
        <f t="shared" si="0"/>
        <v>448.14814814814815</v>
      </c>
      <c r="J13" s="7"/>
    </row>
    <row r="14" spans="1:10" ht="20.25">
      <c r="A14" s="10"/>
      <c r="B14" s="11" t="s">
        <v>30</v>
      </c>
      <c r="C14" s="49"/>
      <c r="D14" s="50"/>
      <c r="E14" s="89">
        <v>232012.5</v>
      </c>
      <c r="F14" s="67"/>
      <c r="G14" s="91">
        <v>99811</v>
      </c>
      <c r="H14" s="92"/>
      <c r="I14" s="93">
        <f t="shared" si="0"/>
        <v>43.019664888745218</v>
      </c>
      <c r="J14" s="7"/>
    </row>
    <row r="15" spans="1:10" ht="20.25">
      <c r="A15" s="10"/>
      <c r="B15" s="6" t="s">
        <v>14</v>
      </c>
      <c r="C15" s="40"/>
      <c r="D15" s="41"/>
      <c r="E15" s="88">
        <v>1912.5</v>
      </c>
      <c r="F15" s="66"/>
      <c r="G15" s="91"/>
      <c r="H15" s="92"/>
      <c r="I15" s="93">
        <f t="shared" si="0"/>
        <v>0</v>
      </c>
      <c r="J15" s="12"/>
    </row>
    <row r="16" spans="1:10" ht="20.25">
      <c r="A16" s="2"/>
      <c r="B16" s="6" t="s">
        <v>15</v>
      </c>
      <c r="C16" s="40"/>
      <c r="D16" s="41"/>
      <c r="E16" s="88">
        <v>3487.5</v>
      </c>
      <c r="F16" s="66"/>
      <c r="G16" s="91"/>
      <c r="H16" s="92"/>
      <c r="I16" s="93">
        <f t="shared" si="0"/>
        <v>0</v>
      </c>
      <c r="J16" s="7"/>
    </row>
    <row r="17" spans="1:10" ht="20.25">
      <c r="A17" s="2"/>
      <c r="B17" s="6" t="s">
        <v>17</v>
      </c>
      <c r="C17" s="40"/>
      <c r="D17" s="41"/>
      <c r="E17" s="88">
        <v>19950</v>
      </c>
      <c r="F17" s="66"/>
      <c r="G17" s="91"/>
      <c r="H17" s="92"/>
      <c r="I17" s="93">
        <f t="shared" si="0"/>
        <v>0</v>
      </c>
      <c r="J17" s="7"/>
    </row>
    <row r="18" spans="1:10" ht="20.25">
      <c r="A18" s="2"/>
      <c r="B18" s="6" t="s">
        <v>31</v>
      </c>
      <c r="C18" s="40"/>
      <c r="D18" s="41"/>
      <c r="E18" s="88">
        <v>16537.5</v>
      </c>
      <c r="F18" s="66"/>
      <c r="G18" s="91">
        <f>11711+14882+6780</f>
        <v>33373</v>
      </c>
      <c r="H18" s="92"/>
      <c r="I18" s="93">
        <f t="shared" si="0"/>
        <v>201.80196523053667</v>
      </c>
      <c r="J18" s="7"/>
    </row>
    <row r="19" spans="1:10" ht="20.25">
      <c r="A19" s="2"/>
      <c r="B19" s="6" t="s">
        <v>42</v>
      </c>
      <c r="C19" s="40"/>
      <c r="D19" s="41"/>
      <c r="E19" s="88">
        <v>112.5</v>
      </c>
      <c r="F19" s="66"/>
      <c r="G19" s="91"/>
      <c r="H19" s="92"/>
      <c r="I19" s="93">
        <f t="shared" si="0"/>
        <v>0</v>
      </c>
      <c r="J19" s="7"/>
    </row>
    <row r="20" spans="1:10" ht="20.25">
      <c r="A20" s="2"/>
      <c r="B20" s="6" t="s">
        <v>43</v>
      </c>
      <c r="C20" s="40"/>
      <c r="D20" s="41"/>
      <c r="E20" s="88">
        <v>1800</v>
      </c>
      <c r="F20" s="66"/>
      <c r="G20" s="91">
        <f>1500+1500+300</f>
        <v>3300</v>
      </c>
      <c r="H20" s="92"/>
      <c r="I20" s="93">
        <f t="shared" si="0"/>
        <v>183.33333333333334</v>
      </c>
      <c r="J20" s="7"/>
    </row>
    <row r="21" spans="1:10" ht="20.25">
      <c r="A21" s="2"/>
      <c r="B21" s="6" t="s">
        <v>44</v>
      </c>
      <c r="C21" s="40"/>
      <c r="D21" s="41"/>
      <c r="E21" s="88">
        <v>375</v>
      </c>
      <c r="F21" s="66"/>
      <c r="G21" s="91"/>
      <c r="H21" s="92"/>
      <c r="I21" s="93">
        <f t="shared" si="0"/>
        <v>0</v>
      </c>
      <c r="J21" s="7"/>
    </row>
    <row r="22" spans="1:10" ht="20.25">
      <c r="A22" s="2"/>
      <c r="B22" s="6" t="s">
        <v>45</v>
      </c>
      <c r="C22" s="40"/>
      <c r="D22" s="41"/>
      <c r="E22" s="88">
        <v>2250</v>
      </c>
      <c r="F22" s="66"/>
      <c r="G22" s="91"/>
      <c r="H22" s="92"/>
      <c r="I22" s="93">
        <f t="shared" si="0"/>
        <v>0</v>
      </c>
      <c r="J22" s="13"/>
    </row>
    <row r="23" spans="1:10" ht="20.25">
      <c r="A23" s="14" t="s">
        <v>1</v>
      </c>
      <c r="B23" s="13"/>
      <c r="C23" s="40"/>
      <c r="D23" s="41"/>
      <c r="E23" s="88">
        <f>SUM(E9:E22)</f>
        <v>449362.5</v>
      </c>
      <c r="F23" s="88">
        <f t="shared" ref="F23:H23" si="1">SUM(F9:F22)</f>
        <v>0</v>
      </c>
      <c r="G23" s="88">
        <f t="shared" si="1"/>
        <v>178579</v>
      </c>
      <c r="H23" s="88">
        <f t="shared" si="1"/>
        <v>0</v>
      </c>
      <c r="I23" s="88">
        <f>G23*100/E23</f>
        <v>39.740521294055469</v>
      </c>
      <c r="J23" s="13"/>
    </row>
    <row r="24" spans="1:10" ht="20.25">
      <c r="A24" s="24"/>
      <c r="B24" s="25"/>
      <c r="C24" s="26"/>
      <c r="D24" s="26"/>
      <c r="E24" s="68"/>
      <c r="F24" s="68"/>
      <c r="G24" s="68"/>
      <c r="H24" s="68"/>
      <c r="I24" s="96"/>
      <c r="J24" s="25"/>
    </row>
    <row r="25" spans="1:10" s="27" customFormat="1" ht="22.5" customHeight="1">
      <c r="A25" s="54" t="s">
        <v>0</v>
      </c>
      <c r="B25" s="54" t="s">
        <v>6</v>
      </c>
      <c r="C25" s="55" t="s">
        <v>2</v>
      </c>
      <c r="D25" s="56"/>
      <c r="E25" s="69" t="s">
        <v>3</v>
      </c>
      <c r="F25" s="70"/>
      <c r="G25" s="69" t="s">
        <v>4</v>
      </c>
      <c r="H25" s="70"/>
      <c r="I25" s="97" t="s">
        <v>5</v>
      </c>
      <c r="J25" s="59" t="s">
        <v>49</v>
      </c>
    </row>
    <row r="26" spans="1:10" s="27" customFormat="1" ht="22.5" customHeight="1">
      <c r="A26" s="53"/>
      <c r="B26" s="53"/>
      <c r="C26" s="57"/>
      <c r="D26" s="58"/>
      <c r="E26" s="71"/>
      <c r="F26" s="72"/>
      <c r="G26" s="71"/>
      <c r="H26" s="72"/>
      <c r="I26" s="98"/>
      <c r="J26" s="60" t="s">
        <v>48</v>
      </c>
    </row>
    <row r="27" spans="1:10" s="27" customFormat="1" ht="20.25">
      <c r="A27" s="28">
        <v>2</v>
      </c>
      <c r="B27" s="29" t="s">
        <v>34</v>
      </c>
      <c r="C27" s="48"/>
      <c r="D27" s="30"/>
      <c r="E27" s="73"/>
      <c r="F27" s="74"/>
      <c r="G27" s="99"/>
      <c r="H27" s="100"/>
      <c r="I27" s="101"/>
      <c r="J27" s="30"/>
    </row>
    <row r="28" spans="1:10" s="27" customFormat="1" ht="20.25">
      <c r="A28" s="28"/>
      <c r="B28" s="29" t="s">
        <v>35</v>
      </c>
      <c r="C28" s="48"/>
      <c r="D28" s="30"/>
      <c r="E28" s="73"/>
      <c r="F28" s="74"/>
      <c r="G28" s="99"/>
      <c r="H28" s="100"/>
      <c r="I28" s="101"/>
      <c r="J28" s="30"/>
    </row>
    <row r="29" spans="1:10" s="27" customFormat="1" ht="20.25">
      <c r="A29" s="28"/>
      <c r="B29" s="29" t="s">
        <v>19</v>
      </c>
      <c r="C29" s="51"/>
      <c r="D29" s="52"/>
      <c r="E29" s="73"/>
      <c r="F29" s="74"/>
      <c r="G29" s="99"/>
      <c r="H29" s="100"/>
      <c r="I29" s="101"/>
      <c r="J29" s="30"/>
    </row>
    <row r="30" spans="1:10" s="27" customFormat="1" ht="20.25">
      <c r="A30" s="28"/>
      <c r="B30" s="29" t="s">
        <v>7</v>
      </c>
      <c r="C30" s="51"/>
      <c r="D30" s="52"/>
      <c r="E30" s="73"/>
      <c r="F30" s="74"/>
      <c r="G30" s="99"/>
      <c r="H30" s="100"/>
      <c r="I30" s="101"/>
      <c r="J30" s="30"/>
    </row>
    <row r="31" spans="1:10" s="27" customFormat="1" ht="20.25">
      <c r="A31" s="28"/>
      <c r="B31" s="29" t="s">
        <v>8</v>
      </c>
      <c r="C31" s="51"/>
      <c r="D31" s="52"/>
      <c r="E31" s="73"/>
      <c r="F31" s="74"/>
      <c r="G31" s="99"/>
      <c r="H31" s="100"/>
      <c r="I31" s="101"/>
      <c r="J31" s="30"/>
    </row>
    <row r="32" spans="1:10" s="27" customFormat="1" ht="20.25">
      <c r="A32" s="28"/>
      <c r="B32" s="29" t="s">
        <v>9</v>
      </c>
      <c r="C32" s="51"/>
      <c r="D32" s="52"/>
      <c r="E32" s="73"/>
      <c r="F32" s="74"/>
      <c r="G32" s="99"/>
      <c r="H32" s="100"/>
      <c r="I32" s="101"/>
      <c r="J32" s="30"/>
    </row>
    <row r="33" spans="1:10" s="27" customFormat="1" ht="20.25">
      <c r="A33" s="28"/>
      <c r="B33" s="29" t="s">
        <v>20</v>
      </c>
      <c r="C33" s="51"/>
      <c r="D33" s="52"/>
      <c r="E33" s="73"/>
      <c r="F33" s="74"/>
      <c r="G33" s="99"/>
      <c r="H33" s="100"/>
      <c r="I33" s="101"/>
      <c r="J33" s="30"/>
    </row>
    <row r="34" spans="1:10" s="27" customFormat="1" ht="20.25">
      <c r="A34" s="28"/>
      <c r="B34" s="29" t="s">
        <v>11</v>
      </c>
      <c r="C34" s="51"/>
      <c r="D34" s="52"/>
      <c r="E34" s="73"/>
      <c r="F34" s="74"/>
      <c r="G34" s="99"/>
      <c r="H34" s="100"/>
      <c r="I34" s="101"/>
      <c r="J34" s="30"/>
    </row>
    <row r="35" spans="1:10" s="27" customFormat="1" ht="20.25">
      <c r="A35" s="31"/>
      <c r="B35" s="32" t="s">
        <v>12</v>
      </c>
      <c r="C35" s="49"/>
      <c r="D35" s="50"/>
      <c r="E35" s="75"/>
      <c r="F35" s="76"/>
      <c r="G35" s="99"/>
      <c r="H35" s="100"/>
      <c r="I35" s="101"/>
      <c r="J35" s="30"/>
    </row>
    <row r="36" spans="1:10" s="27" customFormat="1" ht="20.25">
      <c r="A36" s="31"/>
      <c r="B36" s="32" t="s">
        <v>13</v>
      </c>
      <c r="C36" s="51"/>
      <c r="D36" s="52"/>
      <c r="E36" s="73"/>
      <c r="F36" s="74"/>
      <c r="G36" s="99"/>
      <c r="H36" s="100"/>
      <c r="I36" s="101"/>
      <c r="J36" s="33"/>
    </row>
    <row r="37" spans="1:10" s="27" customFormat="1" ht="20.25">
      <c r="A37" s="28"/>
      <c r="B37" s="29" t="s">
        <v>14</v>
      </c>
      <c r="C37" s="51"/>
      <c r="D37" s="52"/>
      <c r="E37" s="73"/>
      <c r="F37" s="74"/>
      <c r="G37" s="99"/>
      <c r="H37" s="100"/>
      <c r="I37" s="101"/>
      <c r="J37" s="30"/>
    </row>
    <row r="38" spans="1:10" s="27" customFormat="1" ht="20.25">
      <c r="A38" s="28"/>
      <c r="B38" s="29" t="s">
        <v>16</v>
      </c>
      <c r="C38" s="51"/>
      <c r="D38" s="52"/>
      <c r="E38" s="73"/>
      <c r="F38" s="74"/>
      <c r="G38" s="99"/>
      <c r="H38" s="100"/>
      <c r="I38" s="101"/>
      <c r="J38" s="30"/>
    </row>
    <row r="39" spans="1:10" s="34" customFormat="1" ht="20.25">
      <c r="A39" s="28"/>
      <c r="B39" s="29" t="s">
        <v>17</v>
      </c>
      <c r="C39" s="51"/>
      <c r="D39" s="52"/>
      <c r="E39" s="73"/>
      <c r="F39" s="74"/>
      <c r="G39" s="99"/>
      <c r="H39" s="100"/>
      <c r="I39" s="101"/>
      <c r="J39" s="30"/>
    </row>
    <row r="40" spans="1:10" s="27" customFormat="1" ht="20.25">
      <c r="A40" s="28"/>
      <c r="B40" s="29" t="s">
        <v>17</v>
      </c>
      <c r="C40" s="51"/>
      <c r="D40" s="52"/>
      <c r="E40" s="73"/>
      <c r="F40" s="74"/>
      <c r="G40" s="102"/>
      <c r="H40" s="103"/>
      <c r="I40" s="104"/>
      <c r="J40" s="35"/>
    </row>
    <row r="41" spans="1:10" s="27" customFormat="1" ht="20.25">
      <c r="A41" s="28"/>
      <c r="B41" s="29" t="s">
        <v>21</v>
      </c>
      <c r="C41" s="36"/>
      <c r="D41" s="37"/>
      <c r="E41" s="77"/>
      <c r="F41" s="78"/>
      <c r="G41" s="105"/>
      <c r="H41" s="106"/>
      <c r="I41" s="104"/>
      <c r="J41" s="35"/>
    </row>
    <row r="42" spans="1:10" s="27" customFormat="1" ht="20.25">
      <c r="A42" s="38" t="s">
        <v>1</v>
      </c>
      <c r="B42" s="35"/>
      <c r="C42" s="51"/>
      <c r="D42" s="52"/>
      <c r="E42" s="79"/>
      <c r="F42" s="80"/>
      <c r="G42" s="102"/>
      <c r="H42" s="103"/>
      <c r="I42" s="104"/>
      <c r="J42" s="35"/>
    </row>
    <row r="43" spans="1:10" s="27" customFormat="1" ht="20.25">
      <c r="A43" s="110"/>
      <c r="E43" s="111"/>
      <c r="F43" s="111"/>
      <c r="G43" s="112"/>
      <c r="H43" s="112"/>
      <c r="I43" s="112"/>
    </row>
    <row r="44" spans="1:10" s="27" customFormat="1" ht="20.25">
      <c r="A44" s="110"/>
      <c r="E44" s="111"/>
      <c r="F44" s="111"/>
      <c r="G44" s="112"/>
      <c r="H44" s="112"/>
      <c r="I44" s="112"/>
    </row>
    <row r="45" spans="1:10" ht="20.25">
      <c r="A45" s="16"/>
      <c r="C45" s="17"/>
      <c r="D45" s="17"/>
      <c r="E45" s="81"/>
      <c r="F45" s="81"/>
      <c r="G45" s="81"/>
      <c r="H45" s="81"/>
    </row>
    <row r="46" spans="1:10" ht="21.75" customHeight="1">
      <c r="A46" s="42" t="s">
        <v>0</v>
      </c>
      <c r="B46" s="42" t="s">
        <v>6</v>
      </c>
      <c r="C46" s="44" t="s">
        <v>2</v>
      </c>
      <c r="D46" s="45"/>
      <c r="E46" s="61" t="s">
        <v>3</v>
      </c>
      <c r="F46" s="62"/>
      <c r="G46" s="61" t="s">
        <v>4</v>
      </c>
      <c r="H46" s="62"/>
      <c r="I46" s="107" t="s">
        <v>5</v>
      </c>
      <c r="J46" s="59" t="s">
        <v>49</v>
      </c>
    </row>
    <row r="47" spans="1:10" ht="21.75" customHeight="1">
      <c r="A47" s="43"/>
      <c r="B47" s="43"/>
      <c r="C47" s="46"/>
      <c r="D47" s="47"/>
      <c r="E47" s="63"/>
      <c r="F47" s="64"/>
      <c r="G47" s="63"/>
      <c r="H47" s="64"/>
      <c r="I47" s="108"/>
      <c r="J47" s="60" t="s">
        <v>48</v>
      </c>
    </row>
    <row r="48" spans="1:10" ht="20.25">
      <c r="A48" s="2">
        <v>2</v>
      </c>
      <c r="B48" s="3" t="s">
        <v>36</v>
      </c>
      <c r="C48" s="39"/>
      <c r="D48" s="7"/>
      <c r="E48" s="65"/>
      <c r="F48" s="66"/>
      <c r="G48" s="91"/>
      <c r="H48" s="92"/>
      <c r="I48" s="93"/>
      <c r="J48" s="7"/>
    </row>
    <row r="49" spans="1:10" ht="20.25">
      <c r="A49" s="2"/>
      <c r="B49" s="3" t="s">
        <v>22</v>
      </c>
      <c r="C49" s="4"/>
      <c r="D49" s="5"/>
      <c r="E49" s="65"/>
      <c r="F49" s="66"/>
      <c r="G49" s="91"/>
      <c r="H49" s="92"/>
      <c r="I49" s="93"/>
      <c r="J49" s="7"/>
    </row>
    <row r="50" spans="1:10" ht="20.25">
      <c r="A50" s="2"/>
      <c r="B50" s="3" t="s">
        <v>37</v>
      </c>
      <c r="C50" s="40"/>
      <c r="D50" s="41"/>
      <c r="E50" s="65"/>
      <c r="F50" s="66"/>
      <c r="G50" s="91"/>
      <c r="H50" s="92"/>
      <c r="I50" s="93"/>
      <c r="J50" s="7"/>
    </row>
    <row r="51" spans="1:10" ht="20.25">
      <c r="A51" s="2"/>
      <c r="B51" s="3" t="s">
        <v>22</v>
      </c>
      <c r="C51" s="8"/>
      <c r="D51" s="9"/>
      <c r="E51" s="65"/>
      <c r="F51" s="66"/>
      <c r="G51" s="91"/>
      <c r="H51" s="92"/>
      <c r="I51" s="93"/>
      <c r="J51" s="7"/>
    </row>
    <row r="52" spans="1:10" ht="20.25">
      <c r="A52" s="2"/>
      <c r="B52" s="6" t="s">
        <v>7</v>
      </c>
      <c r="C52" s="40"/>
      <c r="D52" s="41"/>
      <c r="E52" s="65"/>
      <c r="F52" s="66"/>
      <c r="G52" s="91"/>
      <c r="H52" s="92"/>
      <c r="I52" s="93"/>
      <c r="J52" s="7"/>
    </row>
    <row r="53" spans="1:10" ht="20.25">
      <c r="A53" s="2"/>
      <c r="B53" s="6" t="s">
        <v>8</v>
      </c>
      <c r="C53" s="40"/>
      <c r="D53" s="41"/>
      <c r="E53" s="65">
        <v>1079172</v>
      </c>
      <c r="F53" s="66"/>
      <c r="G53" s="91">
        <f>272640+278320+284000</f>
        <v>834960</v>
      </c>
      <c r="H53" s="92"/>
      <c r="I53" s="93">
        <f>G53*100/E53</f>
        <v>77.37042843958146</v>
      </c>
      <c r="J53" s="7"/>
    </row>
    <row r="54" spans="1:10" ht="20.25">
      <c r="A54" s="14" t="s">
        <v>1</v>
      </c>
      <c r="B54" s="13"/>
      <c r="C54" s="40"/>
      <c r="D54" s="41"/>
      <c r="E54" s="65">
        <f>SUM(E53)</f>
        <v>1079172</v>
      </c>
      <c r="F54" s="88">
        <f t="shared" ref="F54:G54" si="2">SUM(F53)</f>
        <v>0</v>
      </c>
      <c r="G54" s="65">
        <f t="shared" si="2"/>
        <v>834960</v>
      </c>
      <c r="H54" s="109"/>
      <c r="I54" s="65">
        <f>SUM(I53)</f>
        <v>77.37042843958146</v>
      </c>
      <c r="J54" s="13"/>
    </row>
    <row r="55" spans="1:10">
      <c r="E55" s="82"/>
      <c r="F55" s="82"/>
    </row>
    <row r="56" spans="1:10">
      <c r="E56" s="82"/>
      <c r="F56" s="82"/>
    </row>
    <row r="57" spans="1:10">
      <c r="E57" s="82"/>
      <c r="F57" s="82"/>
    </row>
    <row r="58" spans="1:10">
      <c r="E58" s="82"/>
      <c r="F58" s="82"/>
    </row>
    <row r="59" spans="1:10">
      <c r="E59" s="82"/>
      <c r="F59" s="82"/>
    </row>
    <row r="60" spans="1:10">
      <c r="E60" s="82"/>
      <c r="F60" s="82"/>
    </row>
    <row r="61" spans="1:10">
      <c r="E61" s="82"/>
      <c r="F61" s="82"/>
    </row>
    <row r="72" spans="1:10" s="113" customFormat="1" ht="24.75" customHeight="1">
      <c r="A72" s="18" t="s">
        <v>0</v>
      </c>
      <c r="B72" s="18" t="s">
        <v>6</v>
      </c>
      <c r="C72" s="20" t="s">
        <v>2</v>
      </c>
      <c r="D72" s="21"/>
      <c r="E72" s="84" t="s">
        <v>3</v>
      </c>
      <c r="F72" s="85"/>
      <c r="G72" s="84" t="s">
        <v>4</v>
      </c>
      <c r="H72" s="85"/>
      <c r="I72" s="94" t="s">
        <v>5</v>
      </c>
      <c r="J72" s="59" t="s">
        <v>49</v>
      </c>
    </row>
    <row r="73" spans="1:10" s="113" customFormat="1" ht="24.75" customHeight="1">
      <c r="A73" s="19"/>
      <c r="B73" s="19"/>
      <c r="C73" s="22"/>
      <c r="D73" s="23"/>
      <c r="E73" s="86"/>
      <c r="F73" s="87"/>
      <c r="G73" s="86"/>
      <c r="H73" s="87"/>
      <c r="I73" s="95"/>
      <c r="J73" s="60" t="s">
        <v>48</v>
      </c>
    </row>
    <row r="74" spans="1:10" ht="20.25">
      <c r="A74" s="28">
        <v>3</v>
      </c>
      <c r="B74" s="29" t="s">
        <v>38</v>
      </c>
      <c r="C74" s="48"/>
      <c r="D74" s="30"/>
      <c r="E74" s="73"/>
      <c r="F74" s="74"/>
      <c r="G74" s="99"/>
      <c r="H74" s="100"/>
      <c r="I74" s="101"/>
      <c r="J74" s="30"/>
    </row>
    <row r="75" spans="1:10" ht="20.25">
      <c r="A75" s="28"/>
      <c r="B75" s="29" t="s">
        <v>23</v>
      </c>
      <c r="C75" s="114"/>
      <c r="D75" s="115"/>
      <c r="E75" s="73"/>
      <c r="F75" s="74"/>
      <c r="G75" s="99"/>
      <c r="H75" s="100"/>
      <c r="I75" s="101"/>
      <c r="J75" s="30"/>
    </row>
    <row r="76" spans="1:10" ht="20.25">
      <c r="A76" s="28"/>
      <c r="B76" s="29" t="s">
        <v>39</v>
      </c>
      <c r="C76" s="51"/>
      <c r="D76" s="52"/>
      <c r="E76" s="73"/>
      <c r="F76" s="74"/>
      <c r="G76" s="99"/>
      <c r="H76" s="100"/>
      <c r="I76" s="101"/>
      <c r="J76" s="30"/>
    </row>
    <row r="77" spans="1:10" ht="20.25">
      <c r="A77" s="28"/>
      <c r="B77" s="29" t="s">
        <v>24</v>
      </c>
      <c r="C77" s="51"/>
      <c r="D77" s="52"/>
      <c r="E77" s="73"/>
      <c r="F77" s="74"/>
      <c r="G77" s="99"/>
      <c r="H77" s="100"/>
      <c r="I77" s="101"/>
      <c r="J77" s="30"/>
    </row>
    <row r="78" spans="1:10" ht="20.25">
      <c r="A78" s="28"/>
      <c r="B78" s="29" t="s">
        <v>25</v>
      </c>
      <c r="C78" s="51"/>
      <c r="D78" s="52"/>
      <c r="E78" s="73"/>
      <c r="F78" s="74"/>
      <c r="G78" s="99"/>
      <c r="H78" s="100"/>
      <c r="I78" s="101"/>
      <c r="J78" s="30"/>
    </row>
    <row r="79" spans="1:10" ht="20.25">
      <c r="A79" s="28"/>
      <c r="B79" s="29" t="s">
        <v>7</v>
      </c>
      <c r="C79" s="51"/>
      <c r="D79" s="52"/>
      <c r="E79" s="73"/>
      <c r="F79" s="74"/>
      <c r="G79" s="99"/>
      <c r="H79" s="100"/>
      <c r="I79" s="101"/>
      <c r="J79" s="30"/>
    </row>
    <row r="80" spans="1:10" ht="20.25">
      <c r="A80" s="28"/>
      <c r="B80" s="29" t="s">
        <v>8</v>
      </c>
      <c r="C80" s="51"/>
      <c r="D80" s="52"/>
      <c r="E80" s="73">
        <v>252379.875</v>
      </c>
      <c r="F80" s="74"/>
      <c r="G80" s="99"/>
      <c r="H80" s="100"/>
      <c r="I80" s="101">
        <f>G80*100/E80</f>
        <v>0</v>
      </c>
      <c r="J80" s="30"/>
    </row>
    <row r="81" spans="1:10" ht="20.25">
      <c r="A81" s="28"/>
      <c r="B81" s="29" t="s">
        <v>26</v>
      </c>
      <c r="C81" s="51"/>
      <c r="D81" s="52"/>
      <c r="E81" s="73">
        <v>108451.875</v>
      </c>
      <c r="F81" s="74"/>
      <c r="G81" s="99"/>
      <c r="H81" s="100"/>
      <c r="I81" s="101">
        <f t="shared" ref="I81:I82" si="3">G81*100/E81</f>
        <v>0</v>
      </c>
      <c r="J81" s="30"/>
    </row>
    <row r="82" spans="1:10" ht="20.25">
      <c r="A82" s="31"/>
      <c r="B82" s="32" t="s">
        <v>27</v>
      </c>
      <c r="C82" s="49"/>
      <c r="D82" s="50"/>
      <c r="E82" s="75">
        <v>105000</v>
      </c>
      <c r="F82" s="76"/>
      <c r="G82" s="99">
        <f>35000*3</f>
        <v>105000</v>
      </c>
      <c r="H82" s="100"/>
      <c r="I82" s="101">
        <f t="shared" si="3"/>
        <v>100</v>
      </c>
      <c r="J82" s="30"/>
    </row>
    <row r="83" spans="1:10" ht="20.25">
      <c r="A83" s="31"/>
      <c r="B83" s="32" t="s">
        <v>16</v>
      </c>
      <c r="C83" s="51"/>
      <c r="D83" s="52"/>
      <c r="E83" s="73"/>
      <c r="F83" s="74"/>
      <c r="G83" s="99"/>
      <c r="H83" s="100"/>
      <c r="I83" s="101"/>
      <c r="J83" s="33"/>
    </row>
    <row r="84" spans="1:10" ht="20.25">
      <c r="A84" s="28"/>
      <c r="B84" s="29" t="s">
        <v>21</v>
      </c>
      <c r="C84" s="51"/>
      <c r="D84" s="52"/>
      <c r="E84" s="73"/>
      <c r="F84" s="74"/>
      <c r="G84" s="99"/>
      <c r="H84" s="100"/>
      <c r="I84" s="101"/>
      <c r="J84" s="30"/>
    </row>
    <row r="85" spans="1:10" ht="20.25">
      <c r="A85" s="38" t="s">
        <v>1</v>
      </c>
      <c r="B85" s="35"/>
      <c r="C85" s="51"/>
      <c r="D85" s="52"/>
      <c r="E85" s="73">
        <f>SUM(E79:E84)</f>
        <v>465831.75</v>
      </c>
      <c r="F85" s="116">
        <f t="shared" ref="F85:I85" si="4">SUM(F79:F84)</f>
        <v>0</v>
      </c>
      <c r="G85" s="73">
        <f t="shared" si="4"/>
        <v>105000</v>
      </c>
      <c r="H85" s="116">
        <f t="shared" si="4"/>
        <v>0</v>
      </c>
      <c r="I85" s="73">
        <f t="shared" si="4"/>
        <v>100</v>
      </c>
      <c r="J85" s="35"/>
    </row>
    <row r="86" spans="1:10" ht="20.25">
      <c r="E86" s="90"/>
      <c r="F86" s="90"/>
      <c r="G86" s="90"/>
      <c r="H86" s="90"/>
      <c r="I86" s="90"/>
    </row>
    <row r="87" spans="1:10" ht="20.25">
      <c r="E87" s="90"/>
      <c r="F87" s="90"/>
      <c r="G87" s="90"/>
      <c r="H87" s="90"/>
      <c r="I87" s="90"/>
    </row>
    <row r="88" spans="1:10" ht="20.25">
      <c r="E88" s="90"/>
      <c r="F88" s="90"/>
      <c r="G88" s="90"/>
      <c r="H88" s="90"/>
      <c r="I88" s="90"/>
    </row>
    <row r="89" spans="1:10" ht="20.25">
      <c r="E89" s="90"/>
      <c r="F89" s="90"/>
      <c r="G89" s="90"/>
      <c r="H89" s="90"/>
      <c r="I89" s="90"/>
    </row>
    <row r="90" spans="1:10" ht="20.25">
      <c r="E90" s="90"/>
      <c r="F90" s="90"/>
      <c r="G90" s="90"/>
      <c r="H90" s="90"/>
      <c r="I90" s="90"/>
    </row>
    <row r="91" spans="1:10" ht="20.25">
      <c r="E91" s="90"/>
      <c r="F91" s="90"/>
      <c r="G91" s="90"/>
      <c r="H91" s="90"/>
      <c r="I91" s="90"/>
    </row>
    <row r="92" spans="1:10" ht="20.25">
      <c r="E92" s="90"/>
      <c r="F92" s="90"/>
      <c r="G92" s="90"/>
      <c r="H92" s="90"/>
      <c r="I92" s="90"/>
    </row>
    <row r="93" spans="1:10" ht="23.25" customHeight="1">
      <c r="A93" s="42" t="s">
        <v>0</v>
      </c>
      <c r="B93" s="42" t="s">
        <v>6</v>
      </c>
      <c r="C93" s="44" t="s">
        <v>2</v>
      </c>
      <c r="D93" s="45"/>
      <c r="E93" s="61" t="s">
        <v>3</v>
      </c>
      <c r="F93" s="62"/>
      <c r="G93" s="61" t="s">
        <v>4</v>
      </c>
      <c r="H93" s="62"/>
      <c r="I93" s="107" t="s">
        <v>5</v>
      </c>
      <c r="J93" s="59" t="s">
        <v>49</v>
      </c>
    </row>
    <row r="94" spans="1:10" ht="23.25" customHeight="1">
      <c r="A94" s="43"/>
      <c r="B94" s="43"/>
      <c r="C94" s="46"/>
      <c r="D94" s="47"/>
      <c r="E94" s="63"/>
      <c r="F94" s="64"/>
      <c r="G94" s="63"/>
      <c r="H94" s="64"/>
      <c r="I94" s="108"/>
      <c r="J94" s="60" t="s">
        <v>48</v>
      </c>
    </row>
    <row r="95" spans="1:10" ht="20.25">
      <c r="A95" s="2">
        <v>4</v>
      </c>
      <c r="B95" s="15" t="s">
        <v>41</v>
      </c>
      <c r="C95" s="39"/>
      <c r="D95" s="7"/>
      <c r="E95" s="65">
        <v>37334</v>
      </c>
      <c r="F95" s="66"/>
      <c r="G95" s="91">
        <f>18667*2</f>
        <v>37334</v>
      </c>
      <c r="H95" s="92"/>
      <c r="I95" s="93">
        <f t="shared" ref="I95" si="5">G95*100/E95</f>
        <v>100</v>
      </c>
      <c r="J95" s="7"/>
    </row>
    <row r="96" spans="1:10" ht="20.25">
      <c r="A96" s="2"/>
      <c r="B96" s="3" t="s">
        <v>40</v>
      </c>
      <c r="C96" s="4"/>
      <c r="D96" s="5"/>
      <c r="E96" s="65"/>
      <c r="F96" s="66"/>
      <c r="G96" s="91"/>
      <c r="H96" s="92"/>
      <c r="I96" s="93"/>
      <c r="J96" s="7"/>
    </row>
    <row r="97" spans="1:10" ht="20.25">
      <c r="A97" s="14" t="s">
        <v>1</v>
      </c>
      <c r="B97" s="13"/>
      <c r="C97" s="40"/>
      <c r="D97" s="41"/>
      <c r="E97" s="65">
        <f>SUM(E95:E96)</f>
        <v>37334</v>
      </c>
      <c r="F97" s="88">
        <f t="shared" ref="F97:I97" si="6">SUM(F95:F96)</f>
        <v>0</v>
      </c>
      <c r="G97" s="65">
        <f t="shared" si="6"/>
        <v>37334</v>
      </c>
      <c r="H97" s="88">
        <f t="shared" si="6"/>
        <v>0</v>
      </c>
      <c r="I97" s="65">
        <f t="shared" si="6"/>
        <v>100</v>
      </c>
      <c r="J97" s="13"/>
    </row>
    <row r="100" spans="1:10" ht="26.25" customHeight="1">
      <c r="A100" s="42" t="s">
        <v>0</v>
      </c>
      <c r="B100" s="42" t="s">
        <v>6</v>
      </c>
      <c r="C100" s="44" t="s">
        <v>2</v>
      </c>
      <c r="D100" s="45"/>
      <c r="E100" s="61" t="s">
        <v>3</v>
      </c>
      <c r="F100" s="62"/>
      <c r="G100" s="61" t="s">
        <v>4</v>
      </c>
      <c r="H100" s="62"/>
      <c r="I100" s="107" t="s">
        <v>5</v>
      </c>
      <c r="J100" s="59" t="s">
        <v>49</v>
      </c>
    </row>
    <row r="101" spans="1:10" ht="26.25" customHeight="1">
      <c r="A101" s="43"/>
      <c r="B101" s="43"/>
      <c r="C101" s="46"/>
      <c r="D101" s="47"/>
      <c r="E101" s="63"/>
      <c r="F101" s="64"/>
      <c r="G101" s="63"/>
      <c r="H101" s="64"/>
      <c r="I101" s="108"/>
      <c r="J101" s="60" t="s">
        <v>48</v>
      </c>
    </row>
    <row r="102" spans="1:10" ht="20.25">
      <c r="A102" s="2">
        <v>6</v>
      </c>
      <c r="B102" s="15" t="s">
        <v>29</v>
      </c>
      <c r="C102" s="39"/>
      <c r="D102" s="7"/>
      <c r="E102" s="65">
        <v>15000</v>
      </c>
      <c r="F102" s="66"/>
      <c r="G102" s="91">
        <v>15000</v>
      </c>
      <c r="H102" s="92"/>
      <c r="I102" s="93">
        <f t="shared" ref="I102" si="7">G102*100/E102</f>
        <v>100</v>
      </c>
      <c r="J102" s="7"/>
    </row>
    <row r="103" spans="1:10" ht="20.25">
      <c r="A103" s="2"/>
      <c r="B103" s="3" t="s">
        <v>28</v>
      </c>
      <c r="C103" s="4"/>
      <c r="D103" s="5"/>
      <c r="E103" s="65"/>
      <c r="F103" s="66"/>
      <c r="G103" s="91"/>
      <c r="H103" s="92"/>
      <c r="I103" s="93"/>
      <c r="J103" s="7"/>
    </row>
    <row r="104" spans="1:10" ht="20.25">
      <c r="A104" s="14" t="s">
        <v>1</v>
      </c>
      <c r="B104" s="13"/>
      <c r="C104" s="40"/>
      <c r="D104" s="41"/>
      <c r="E104" s="65">
        <f>SUM(E102:E103)</f>
        <v>15000</v>
      </c>
      <c r="F104" s="88">
        <f t="shared" ref="F104:I104" si="8">SUM(F102:F103)</f>
        <v>0</v>
      </c>
      <c r="G104" s="65">
        <f t="shared" si="8"/>
        <v>15000</v>
      </c>
      <c r="H104" s="88">
        <f t="shared" si="8"/>
        <v>0</v>
      </c>
      <c r="I104" s="65">
        <f t="shared" si="8"/>
        <v>100</v>
      </c>
      <c r="J104" s="13"/>
    </row>
    <row r="105" spans="1:10" ht="20.25">
      <c r="E105" s="90"/>
      <c r="F105" s="90"/>
      <c r="G105" s="90"/>
      <c r="H105" s="90"/>
      <c r="I105" s="90"/>
    </row>
    <row r="106" spans="1:10" ht="20.25">
      <c r="E106" s="90"/>
      <c r="F106" s="90"/>
      <c r="G106" s="90"/>
      <c r="H106" s="90"/>
      <c r="I106" s="90"/>
    </row>
    <row r="107" spans="1:10" ht="20.25">
      <c r="E107" s="90"/>
      <c r="F107" s="90"/>
      <c r="G107" s="90"/>
      <c r="H107" s="90"/>
      <c r="I107" s="90"/>
    </row>
    <row r="108" spans="1:10" ht="20.25">
      <c r="E108" s="90"/>
      <c r="F108" s="90"/>
      <c r="G108" s="90"/>
      <c r="H108" s="90"/>
      <c r="I108" s="90"/>
    </row>
    <row r="109" spans="1:10" ht="20.25">
      <c r="E109" s="90"/>
      <c r="F109" s="90"/>
      <c r="G109" s="90"/>
      <c r="H109" s="90"/>
      <c r="I109" s="90"/>
    </row>
    <row r="110" spans="1:10" ht="20.25">
      <c r="E110" s="90"/>
      <c r="F110" s="90"/>
      <c r="G110" s="90"/>
      <c r="H110" s="90"/>
      <c r="I110" s="90"/>
    </row>
    <row r="111" spans="1:10" ht="20.25">
      <c r="E111" s="90"/>
      <c r="F111" s="90"/>
      <c r="G111" s="90"/>
      <c r="H111" s="90"/>
      <c r="I111" s="90"/>
    </row>
    <row r="112" spans="1:10" ht="20.25">
      <c r="E112" s="90"/>
      <c r="F112" s="90"/>
      <c r="G112" s="90"/>
      <c r="H112" s="90"/>
      <c r="I112" s="90"/>
    </row>
    <row r="113" spans="5:9" ht="20.25">
      <c r="E113" s="90"/>
      <c r="F113" s="90"/>
      <c r="G113" s="90"/>
      <c r="H113" s="90"/>
      <c r="I113" s="90"/>
    </row>
    <row r="114" spans="5:9" ht="20.25">
      <c r="E114" s="90"/>
      <c r="F114" s="90"/>
      <c r="G114" s="90"/>
      <c r="H114" s="90"/>
      <c r="I114" s="90"/>
    </row>
    <row r="115" spans="5:9" ht="20.25">
      <c r="E115" s="90"/>
      <c r="F115" s="90"/>
      <c r="G115" s="90"/>
      <c r="H115" s="90"/>
      <c r="I115" s="90"/>
    </row>
  </sheetData>
  <mergeCells count="3">
    <mergeCell ref="A1:J1"/>
    <mergeCell ref="A2:J2"/>
    <mergeCell ref="A3:J3"/>
  </mergeCells>
  <pageMargins left="0.23622047244094491" right="0.23622047244094491" top="0.39370078740157483" bottom="0.39370078740157483" header="0" footer="0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8"/>
  <sheetViews>
    <sheetView tabSelected="1" view="pageBreakPreview" topLeftCell="A12" zoomScaleNormal="120" zoomScaleSheetLayoutView="100" workbookViewId="0">
      <selection activeCell="C23" sqref="C23"/>
    </sheetView>
  </sheetViews>
  <sheetFormatPr defaultColWidth="9.125" defaultRowHeight="16.5"/>
  <cols>
    <col min="1" max="1" width="5.875" style="117" customWidth="1"/>
    <col min="2" max="2" width="47.375" style="117" bestFit="1" customWidth="1"/>
    <col min="3" max="3" width="24.875" style="117" customWidth="1"/>
    <col min="4" max="4" width="19.875" style="118" bestFit="1" customWidth="1"/>
    <col min="5" max="5" width="14.375" style="118" customWidth="1"/>
    <col min="6" max="6" width="13.25" style="118" customWidth="1"/>
    <col min="7" max="7" width="19.375" style="117" customWidth="1"/>
    <col min="8" max="16384" width="9.125" style="117"/>
  </cols>
  <sheetData>
    <row r="1" spans="1:7" ht="26.25">
      <c r="A1" s="149" t="s">
        <v>51</v>
      </c>
      <c r="B1" s="149"/>
      <c r="C1" s="149"/>
      <c r="D1" s="149"/>
      <c r="E1" s="149"/>
      <c r="F1" s="149"/>
      <c r="G1" s="149"/>
    </row>
    <row r="2" spans="1:7" ht="26.25">
      <c r="A2" s="149" t="s">
        <v>61</v>
      </c>
      <c r="B2" s="149"/>
      <c r="C2" s="149"/>
      <c r="D2" s="149"/>
      <c r="E2" s="149"/>
      <c r="F2" s="149"/>
      <c r="G2" s="149"/>
    </row>
    <row r="3" spans="1:7" ht="26.25">
      <c r="A3" s="150" t="s">
        <v>59</v>
      </c>
      <c r="B3" s="150"/>
      <c r="C3" s="150"/>
      <c r="D3" s="150"/>
      <c r="E3" s="150"/>
      <c r="F3" s="150"/>
      <c r="G3" s="150"/>
    </row>
    <row r="4" spans="1:7" ht="21" customHeight="1">
      <c r="A4" s="151" t="s">
        <v>0</v>
      </c>
      <c r="B4" s="151" t="s">
        <v>6</v>
      </c>
      <c r="C4" s="151" t="s">
        <v>2</v>
      </c>
      <c r="D4" s="153" t="s">
        <v>3</v>
      </c>
      <c r="E4" s="153" t="s">
        <v>4</v>
      </c>
      <c r="F4" s="153" t="s">
        <v>5</v>
      </c>
      <c r="G4" s="123" t="s">
        <v>49</v>
      </c>
    </row>
    <row r="5" spans="1:7" ht="21" customHeight="1">
      <c r="A5" s="152"/>
      <c r="B5" s="152"/>
      <c r="C5" s="152"/>
      <c r="D5" s="154"/>
      <c r="E5" s="154"/>
      <c r="F5" s="154"/>
      <c r="G5" s="126" t="s">
        <v>48</v>
      </c>
    </row>
    <row r="6" spans="1:7" ht="69.75">
      <c r="A6" s="127">
        <v>1</v>
      </c>
      <c r="B6" s="161" t="s">
        <v>65</v>
      </c>
      <c r="C6" s="159" t="s">
        <v>64</v>
      </c>
      <c r="D6" s="162" t="s">
        <v>53</v>
      </c>
      <c r="E6" s="162" t="s">
        <v>53</v>
      </c>
      <c r="F6" s="163" t="s">
        <v>53</v>
      </c>
      <c r="G6" s="158" t="s">
        <v>66</v>
      </c>
    </row>
    <row r="7" spans="1:7" ht="46.5">
      <c r="A7" s="127">
        <v>2</v>
      </c>
      <c r="B7" s="155" t="s">
        <v>62</v>
      </c>
      <c r="C7" s="164" t="s">
        <v>60</v>
      </c>
      <c r="D7" s="165">
        <v>2047600</v>
      </c>
      <c r="E7" s="157">
        <v>719953.7</v>
      </c>
      <c r="F7" s="171" t="str">
        <f t="shared" ref="F7" si="0">TEXT(E7*100/D7, "0.00") &amp; "%"</f>
        <v>35.16%</v>
      </c>
      <c r="G7" s="158" t="s">
        <v>63</v>
      </c>
    </row>
    <row r="8" spans="1:7" ht="69.75">
      <c r="A8" s="127">
        <v>3</v>
      </c>
      <c r="B8" s="136" t="s">
        <v>74</v>
      </c>
      <c r="C8" s="134" t="s">
        <v>55</v>
      </c>
      <c r="D8" s="157">
        <v>30000</v>
      </c>
      <c r="E8" s="157">
        <v>30000</v>
      </c>
      <c r="F8" s="171" t="str">
        <f>TEXT(E8*100/D8, "0.00") &amp; "%"</f>
        <v>100.00%</v>
      </c>
      <c r="G8" s="167" t="s">
        <v>67</v>
      </c>
    </row>
    <row r="9" spans="1:7" ht="69.75">
      <c r="A9" s="127">
        <v>4</v>
      </c>
      <c r="B9" s="136" t="s">
        <v>75</v>
      </c>
      <c r="C9" s="135" t="s">
        <v>56</v>
      </c>
      <c r="D9" s="160">
        <v>7800</v>
      </c>
      <c r="E9" s="157">
        <v>7800</v>
      </c>
      <c r="F9" s="171" t="str">
        <f>TEXT(E9*100/D9, "0.00") &amp; "%"</f>
        <v>100.00%</v>
      </c>
      <c r="G9" s="166" t="s">
        <v>68</v>
      </c>
    </row>
    <row r="10" spans="1:7" ht="69.75">
      <c r="A10" s="127">
        <v>5</v>
      </c>
      <c r="B10" s="136" t="s">
        <v>76</v>
      </c>
      <c r="C10" s="164" t="s">
        <v>57</v>
      </c>
      <c r="D10" s="157">
        <v>192300</v>
      </c>
      <c r="E10" s="157">
        <v>142830</v>
      </c>
      <c r="F10" s="171" t="str">
        <f>TEXT(E10*100/D10, "0.00") &amp; "%"</f>
        <v>74.27%</v>
      </c>
      <c r="G10" s="166" t="s">
        <v>67</v>
      </c>
    </row>
    <row r="11" spans="1:7" ht="46.5">
      <c r="A11" s="140">
        <v>6</v>
      </c>
      <c r="B11" s="141" t="s">
        <v>77</v>
      </c>
      <c r="C11" s="142" t="s">
        <v>58</v>
      </c>
      <c r="D11" s="172">
        <v>2140</v>
      </c>
      <c r="E11" s="172">
        <v>2140</v>
      </c>
      <c r="F11" s="173" t="str">
        <f t="shared" ref="F11:F20" si="1">TEXT(E11*100/D11, "0.00") &amp; "%"</f>
        <v>100.00%</v>
      </c>
      <c r="G11" s="168" t="s">
        <v>68</v>
      </c>
    </row>
    <row r="12" spans="1:7" s="129" customFormat="1" ht="23.25">
      <c r="A12" s="133"/>
      <c r="C12" s="137"/>
      <c r="D12" s="138"/>
      <c r="E12" s="138"/>
      <c r="F12" s="139"/>
    </row>
    <row r="13" spans="1:7" s="129" customFormat="1" ht="23.25">
      <c r="A13" s="133"/>
      <c r="C13" s="137"/>
      <c r="D13" s="138"/>
      <c r="E13" s="138"/>
      <c r="F13" s="139"/>
    </row>
    <row r="14" spans="1:7" s="129" customFormat="1" ht="23.25">
      <c r="A14" s="133"/>
      <c r="C14" s="137"/>
      <c r="D14" s="138"/>
      <c r="E14" s="138"/>
      <c r="F14" s="139"/>
    </row>
    <row r="15" spans="1:7" s="129" customFormat="1" ht="23.25">
      <c r="A15" s="133"/>
      <c r="C15" s="137"/>
      <c r="D15" s="138"/>
      <c r="E15" s="138"/>
      <c r="F15" s="139"/>
    </row>
    <row r="16" spans="1:7" s="129" customFormat="1" ht="23.25">
      <c r="A16" s="133"/>
      <c r="C16" s="137"/>
      <c r="D16" s="138"/>
      <c r="E16" s="138"/>
      <c r="F16" s="139"/>
    </row>
    <row r="17" spans="1:7" s="129" customFormat="1" ht="23.25">
      <c r="A17" s="133"/>
      <c r="C17" s="137"/>
      <c r="D17" s="138"/>
      <c r="E17" s="138"/>
      <c r="F17" s="139"/>
    </row>
    <row r="18" spans="1:7" ht="23.25">
      <c r="A18" s="130" t="s">
        <v>0</v>
      </c>
      <c r="B18" s="130" t="s">
        <v>6</v>
      </c>
      <c r="C18" s="130" t="s">
        <v>2</v>
      </c>
      <c r="D18" s="131" t="s">
        <v>3</v>
      </c>
      <c r="E18" s="131" t="s">
        <v>4</v>
      </c>
      <c r="F18" s="131" t="s">
        <v>5</v>
      </c>
      <c r="G18" s="132" t="s">
        <v>49</v>
      </c>
    </row>
    <row r="19" spans="1:7" ht="23.25">
      <c r="A19" s="124"/>
      <c r="B19" s="124"/>
      <c r="C19" s="124"/>
      <c r="D19" s="125"/>
      <c r="E19" s="125"/>
      <c r="F19" s="125"/>
      <c r="G19" s="126" t="s">
        <v>48</v>
      </c>
    </row>
    <row r="20" spans="1:7" ht="46.5">
      <c r="A20" s="127">
        <v>7</v>
      </c>
      <c r="B20" s="128" t="s">
        <v>78</v>
      </c>
      <c r="C20" s="156" t="s">
        <v>54</v>
      </c>
      <c r="D20" s="165">
        <v>38700</v>
      </c>
      <c r="E20" s="165">
        <v>8000</v>
      </c>
      <c r="F20" s="171" t="str">
        <f t="shared" si="1"/>
        <v>20.67%</v>
      </c>
      <c r="G20" s="166" t="s">
        <v>68</v>
      </c>
    </row>
    <row r="21" spans="1:7" ht="23.25">
      <c r="A21" s="119"/>
      <c r="B21" s="169" t="s">
        <v>69</v>
      </c>
      <c r="C21" s="120"/>
      <c r="D21" s="121"/>
      <c r="E21" s="121"/>
      <c r="F21" s="121"/>
    </row>
    <row r="22" spans="1:7" ht="23.25">
      <c r="A22" s="119"/>
      <c r="B22" s="170"/>
      <c r="C22" s="120"/>
      <c r="D22" s="147" t="s">
        <v>72</v>
      </c>
      <c r="E22" s="147"/>
      <c r="F22" s="121"/>
    </row>
    <row r="23" spans="1:7" ht="23.25">
      <c r="A23" s="119"/>
      <c r="B23" s="170" t="s">
        <v>79</v>
      </c>
      <c r="C23" s="120"/>
      <c r="D23" s="148" t="s">
        <v>80</v>
      </c>
      <c r="E23" s="148"/>
      <c r="F23" s="121"/>
    </row>
    <row r="24" spans="1:7" ht="23.25">
      <c r="A24" s="119"/>
      <c r="B24" s="169" t="s">
        <v>70</v>
      </c>
      <c r="C24" s="120"/>
      <c r="D24" s="143" t="s">
        <v>73</v>
      </c>
      <c r="E24" s="143"/>
      <c r="F24" s="121"/>
    </row>
    <row r="25" spans="1:7" ht="23.25">
      <c r="A25" s="119"/>
      <c r="B25" s="169" t="s">
        <v>71</v>
      </c>
      <c r="C25" s="120"/>
      <c r="D25" s="146" t="s">
        <v>52</v>
      </c>
      <c r="E25" s="146"/>
      <c r="F25" s="121"/>
    </row>
    <row r="26" spans="1:7" ht="23.25">
      <c r="A26" s="119"/>
      <c r="C26" s="120"/>
      <c r="D26" s="117"/>
      <c r="E26" s="117"/>
      <c r="F26" s="121"/>
    </row>
    <row r="27" spans="1:7" ht="23.25">
      <c r="D27" s="122"/>
      <c r="E27" s="122"/>
      <c r="F27" s="122"/>
    </row>
    <row r="28" spans="1:7" ht="23.25">
      <c r="D28" s="122"/>
      <c r="E28" s="122"/>
      <c r="F28" s="122"/>
    </row>
  </sheetData>
  <mergeCells count="12">
    <mergeCell ref="D25:E25"/>
    <mergeCell ref="D22:E22"/>
    <mergeCell ref="A1:G1"/>
    <mergeCell ref="A2:G2"/>
    <mergeCell ref="A3:G3"/>
    <mergeCell ref="A4:A5"/>
    <mergeCell ref="B4:B5"/>
    <mergeCell ref="C4:C5"/>
    <mergeCell ref="D4:D5"/>
    <mergeCell ref="F4:F5"/>
    <mergeCell ref="E4:E5"/>
    <mergeCell ref="D23:E23"/>
  </mergeCells>
  <pageMargins left="0.23622047244094491" right="0.23622047244094491" top="0.39370078740157483" bottom="0.39370078740157483" header="0" footer="0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4</vt:i4>
      </vt:variant>
    </vt:vector>
  </HeadingPairs>
  <TitlesOfParts>
    <vt:vector size="6" baseType="lpstr">
      <vt:lpstr>Sheet1</vt:lpstr>
      <vt:lpstr>รายงาน สภ.ทุ่งคอก</vt:lpstr>
      <vt:lpstr>Sheet1!Print_Area</vt:lpstr>
      <vt:lpstr>'รายงาน สภ.ทุ่งคอก'!Print_Area</vt:lpstr>
      <vt:lpstr>Sheet1!Print_Titles</vt:lpstr>
      <vt:lpstr>'รายงาน สภ.ทุ่งคอก'!Print_Titles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สภ.ทุ่งคอก จว.สุพรรณบุรี</cp:lastModifiedBy>
  <cp:lastPrinted>2025-06-25T06:18:46Z</cp:lastPrinted>
  <dcterms:created xsi:type="dcterms:W3CDTF">2024-01-10T07:59:11Z</dcterms:created>
  <dcterms:modified xsi:type="dcterms:W3CDTF">2025-06-25T06:19:44Z</dcterms:modified>
</cp:coreProperties>
</file>